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Intel i7 12va\Desktop\Procesos\MIR\MIR INEA 2024\4to trimestre\SRFT 4to trimestre\"/>
    </mc:Choice>
  </mc:AlternateContent>
  <xr:revisionPtr revIDLastSave="0" documentId="13_ncr:1_{9C201C20-20A2-446E-9FC5-3283C669BB9E}" xr6:coauthVersionLast="47" xr6:coauthVersionMax="47" xr10:uidLastSave="{00000000-0000-0000-0000-000000000000}"/>
  <bookViews>
    <workbookView xWindow="-20610" yWindow="2220" windowWidth="20730" windowHeight="11040" xr2:uid="{00000000-000D-0000-FFFF-FFFF00000000}"/>
  </bookViews>
  <sheets>
    <sheet name="1_anual" sheetId="22" r:id="rId1"/>
    <sheet name="2_anual" sheetId="24" r:id="rId2"/>
    <sheet name="3_anual" sheetId="25" r:id="rId3"/>
    <sheet name="4_anual" sheetId="26" r:id="rId4"/>
    <sheet name="5" sheetId="28" r:id="rId5"/>
    <sheet name="6" sheetId="29" r:id="rId6"/>
    <sheet name="7" sheetId="30" r:id="rId7"/>
    <sheet name="8" sheetId="33" r:id="rId8"/>
    <sheet name="9" sheetId="34" r:id="rId9"/>
    <sheet name="10" sheetId="36" r:id="rId10"/>
    <sheet name="11" sheetId="37" r:id="rId11"/>
    <sheet name="12" sheetId="38" r:id="rId12"/>
  </sheets>
  <definedNames>
    <definedName name="_xlnm.Print_Area" localSheetId="0">'1_anual'!$A$1:$J$35</definedName>
    <definedName name="_xlnm.Print_Area" localSheetId="9">'10'!$A$1:$J$35</definedName>
    <definedName name="_xlnm.Print_Area" localSheetId="10">'11'!$A$1:$J$35</definedName>
    <definedName name="_xlnm.Print_Area" localSheetId="11">'12'!$A$1:$J$35</definedName>
    <definedName name="_xlnm.Print_Area" localSheetId="1">'2_anual'!$A$1:$J$35</definedName>
    <definedName name="_xlnm.Print_Area" localSheetId="2">'3_anual'!$A$1:$J$35</definedName>
    <definedName name="_xlnm.Print_Area" localSheetId="3">'4_anual'!$A$1:$J$35</definedName>
    <definedName name="_xlnm.Print_Area" localSheetId="4">'5'!$A$1:$J$34</definedName>
    <definedName name="_xlnm.Print_Area" localSheetId="5">'6'!$A$1:$J$35</definedName>
    <definedName name="_xlnm.Print_Area" localSheetId="6">'7'!$A$1:$J$35</definedName>
    <definedName name="_xlnm.Print_Area" localSheetId="7">'8'!$A$1:$J$35</definedName>
    <definedName name="_xlnm.Print_Area" localSheetId="8">'9'!$A$1:$J$35</definedName>
  </definedNames>
  <calcPr calcId="191029"/>
</workbook>
</file>

<file path=xl/calcChain.xml><?xml version="1.0" encoding="utf-8"?>
<calcChain xmlns="http://schemas.openxmlformats.org/spreadsheetml/2006/main">
  <c r="F19" i="22" l="1"/>
  <c r="H26" i="28" l="1"/>
  <c r="H4" i="34" l="1"/>
  <c r="F4" i="34"/>
  <c r="B9" i="24" l="1"/>
  <c r="H29" i="29" l="1"/>
  <c r="G29" i="29"/>
  <c r="H29" i="38" l="1"/>
  <c r="G29" i="38"/>
  <c r="H29" i="37"/>
  <c r="G29" i="37"/>
  <c r="H29" i="36"/>
  <c r="G29" i="36"/>
  <c r="H29" i="34"/>
  <c r="G29" i="34"/>
  <c r="H29" i="33"/>
  <c r="G29" i="33"/>
  <c r="H19" i="33"/>
  <c r="H29" i="30"/>
  <c r="G29" i="30"/>
  <c r="H29" i="28"/>
  <c r="G29" i="28"/>
  <c r="H29" i="26"/>
  <c r="G29" i="26"/>
  <c r="H29" i="25"/>
  <c r="G29" i="25"/>
  <c r="H29" i="24"/>
  <c r="G29" i="24"/>
  <c r="H29" i="22"/>
  <c r="G29" i="22"/>
  <c r="E29" i="33" l="1"/>
  <c r="H28" i="38"/>
  <c r="G28" i="38"/>
  <c r="H28" i="37"/>
  <c r="G28" i="37"/>
  <c r="H28" i="36"/>
  <c r="G28" i="36"/>
  <c r="H28" i="34"/>
  <c r="G28" i="34"/>
  <c r="H28" i="33"/>
  <c r="G28" i="33"/>
  <c r="H14" i="33"/>
  <c r="H28" i="30"/>
  <c r="G28" i="30"/>
  <c r="H14" i="30"/>
  <c r="H28" i="29"/>
  <c r="G28" i="29"/>
  <c r="H28" i="28"/>
  <c r="G28" i="28"/>
  <c r="E28" i="33" l="1"/>
  <c r="E28" i="38"/>
  <c r="F28" i="37"/>
  <c r="E28" i="29"/>
  <c r="F28" i="38"/>
  <c r="E28" i="37"/>
  <c r="F28" i="36"/>
  <c r="E28" i="36"/>
  <c r="E28" i="34"/>
  <c r="F28" i="34"/>
  <c r="F28" i="33"/>
  <c r="F28" i="30"/>
  <c r="E28" i="30"/>
  <c r="F28" i="29"/>
  <c r="F28" i="28"/>
  <c r="E28" i="28"/>
  <c r="B9" i="33"/>
  <c r="B21" i="28" l="1"/>
  <c r="H9" i="33" l="1"/>
  <c r="H27" i="34"/>
  <c r="G27" i="34"/>
  <c r="H26" i="34"/>
  <c r="G26" i="34"/>
  <c r="H27" i="38"/>
  <c r="G27" i="38"/>
  <c r="H27" i="37"/>
  <c r="G27" i="37"/>
  <c r="H27" i="36"/>
  <c r="G27" i="36"/>
  <c r="H27" i="33"/>
  <c r="G27" i="33"/>
  <c r="H27" i="30"/>
  <c r="G27" i="30"/>
  <c r="H27" i="29"/>
  <c r="G27" i="29"/>
  <c r="H27" i="28"/>
  <c r="G27" i="28"/>
  <c r="F26" i="34" l="1"/>
  <c r="E26" i="34"/>
  <c r="E27" i="37"/>
  <c r="F27" i="38"/>
  <c r="E27" i="38"/>
  <c r="F27" i="37"/>
  <c r="E27" i="29"/>
  <c r="F27" i="29"/>
  <c r="F27" i="28"/>
  <c r="E27" i="34"/>
  <c r="E27" i="33"/>
  <c r="F27" i="34"/>
  <c r="F27" i="33"/>
  <c r="E27" i="30"/>
  <c r="F27" i="30"/>
  <c r="E27" i="28"/>
  <c r="G26" i="28" l="1"/>
  <c r="E26" i="28" s="1"/>
  <c r="F26" i="28" l="1"/>
  <c r="H26" i="38"/>
  <c r="G26" i="38"/>
  <c r="H26" i="37"/>
  <c r="G26" i="37"/>
  <c r="H26" i="36"/>
  <c r="G26" i="36"/>
  <c r="H26" i="33"/>
  <c r="G26" i="33"/>
  <c r="H26" i="30"/>
  <c r="G26" i="30"/>
  <c r="H26" i="29"/>
  <c r="G26" i="29"/>
  <c r="F26" i="33" l="1"/>
  <c r="E26" i="33"/>
  <c r="F26" i="37"/>
  <c r="F26" i="29"/>
  <c r="F26" i="36"/>
  <c r="F26" i="38"/>
  <c r="F26" i="30"/>
  <c r="E26" i="38"/>
  <c r="E26" i="37"/>
  <c r="E26" i="36"/>
  <c r="E26" i="30"/>
  <c r="E26" i="29"/>
  <c r="H19" i="38" l="1"/>
  <c r="H14" i="38"/>
  <c r="H9" i="38"/>
  <c r="H9" i="37"/>
  <c r="H19" i="37"/>
  <c r="H14" i="37"/>
  <c r="H14" i="29"/>
  <c r="H19" i="28"/>
  <c r="H14" i="28"/>
  <c r="H9" i="28"/>
  <c r="B21" i="29" l="1"/>
  <c r="B16" i="29"/>
  <c r="B11" i="29"/>
  <c r="E29" i="29" l="1"/>
  <c r="E29" i="37" l="1"/>
  <c r="F29" i="37"/>
  <c r="H19" i="26" l="1"/>
  <c r="H19" i="25"/>
  <c r="H19" i="24"/>
  <c r="H19" i="22"/>
  <c r="F29" i="38" l="1"/>
  <c r="E29" i="38"/>
  <c r="F29" i="36"/>
  <c r="E29" i="36"/>
  <c r="F29" i="34"/>
  <c r="E29" i="34"/>
  <c r="F29" i="33"/>
  <c r="F29" i="30"/>
  <c r="E29" i="30"/>
  <c r="F29" i="29"/>
  <c r="F29" i="28"/>
  <c r="E29" i="28"/>
  <c r="F29" i="26"/>
  <c r="E29" i="26"/>
  <c r="F29" i="25"/>
  <c r="E29" i="25"/>
  <c r="F29" i="24"/>
  <c r="E29" i="24"/>
  <c r="F29" i="22"/>
  <c r="E29" i="22"/>
  <c r="D29" i="38" l="1"/>
  <c r="C29" i="38"/>
  <c r="D28" i="38"/>
  <c r="C28" i="38"/>
  <c r="D27" i="38"/>
  <c r="C27" i="38"/>
  <c r="D26" i="38"/>
  <c r="C26" i="38"/>
  <c r="B21" i="38"/>
  <c r="F19" i="38"/>
  <c r="B19" i="38"/>
  <c r="B16" i="38"/>
  <c r="F14" i="38"/>
  <c r="B14" i="38"/>
  <c r="B11" i="38"/>
  <c r="F9" i="38"/>
  <c r="B9" i="38"/>
  <c r="H4" i="38"/>
  <c r="F4" i="38"/>
  <c r="D29" i="37"/>
  <c r="C29" i="37"/>
  <c r="D28" i="37"/>
  <c r="C28" i="37"/>
  <c r="D27" i="37"/>
  <c r="C27" i="37"/>
  <c r="D26" i="37"/>
  <c r="C26" i="37"/>
  <c r="B21" i="37"/>
  <c r="F19" i="37"/>
  <c r="B19" i="37"/>
  <c r="B16" i="37"/>
  <c r="F14" i="37"/>
  <c r="B14" i="37"/>
  <c r="B11" i="37"/>
  <c r="F9" i="37"/>
  <c r="B9" i="37"/>
  <c r="H4" i="37"/>
  <c r="F4" i="37"/>
  <c r="D29" i="36"/>
  <c r="C29" i="36"/>
  <c r="D28" i="36"/>
  <c r="C28" i="36"/>
  <c r="F27" i="36"/>
  <c r="E27" i="36"/>
  <c r="D27" i="36"/>
  <c r="C27" i="36"/>
  <c r="D26" i="36"/>
  <c r="C26" i="36"/>
  <c r="B21" i="36"/>
  <c r="H19" i="36"/>
  <c r="F19" i="36"/>
  <c r="B19" i="36"/>
  <c r="B16" i="36"/>
  <c r="H14" i="36"/>
  <c r="F14" i="36"/>
  <c r="B14" i="36"/>
  <c r="B11" i="36"/>
  <c r="H9" i="36"/>
  <c r="F9" i="36"/>
  <c r="B9" i="36"/>
  <c r="H4" i="36"/>
  <c r="F4" i="36"/>
  <c r="D29" i="34"/>
  <c r="C29" i="34"/>
  <c r="D28" i="34"/>
  <c r="C28" i="34"/>
  <c r="D27" i="34"/>
  <c r="C27" i="34"/>
  <c r="D26" i="34"/>
  <c r="C26" i="34"/>
  <c r="B21" i="34"/>
  <c r="H19" i="34"/>
  <c r="F19" i="34"/>
  <c r="B19" i="34"/>
  <c r="B16" i="34"/>
  <c r="H14" i="34"/>
  <c r="F14" i="34"/>
  <c r="B14" i="34"/>
  <c r="B11" i="34"/>
  <c r="H9" i="34"/>
  <c r="F9" i="34"/>
  <c r="B9" i="34"/>
  <c r="D29" i="33"/>
  <c r="C29" i="33"/>
  <c r="D28" i="33"/>
  <c r="C28" i="33"/>
  <c r="D27" i="33"/>
  <c r="C27" i="33"/>
  <c r="D26" i="33"/>
  <c r="C26" i="33"/>
  <c r="B21" i="33"/>
  <c r="F19" i="33"/>
  <c r="B19" i="33"/>
  <c r="B16" i="33"/>
  <c r="F14" i="33"/>
  <c r="B14" i="33"/>
  <c r="B11" i="33"/>
  <c r="F9" i="33"/>
  <c r="H4" i="33"/>
  <c r="F4" i="33"/>
  <c r="D29" i="30"/>
  <c r="C29" i="30"/>
  <c r="D28" i="30"/>
  <c r="C28" i="30"/>
  <c r="D27" i="30"/>
  <c r="C27" i="30"/>
  <c r="D26" i="30"/>
  <c r="C26" i="30"/>
  <c r="B21" i="30"/>
  <c r="H19" i="30"/>
  <c r="F19" i="30"/>
  <c r="B19" i="30"/>
  <c r="B16" i="30"/>
  <c r="F14" i="30"/>
  <c r="B14" i="30"/>
  <c r="B11" i="30"/>
  <c r="H9" i="30"/>
  <c r="F9" i="30"/>
  <c r="B9" i="30"/>
  <c r="H4" i="30"/>
  <c r="F4" i="30"/>
  <c r="C26" i="28"/>
  <c r="B28" i="37" l="1"/>
  <c r="B29" i="36"/>
  <c r="B27" i="38"/>
  <c r="B29" i="34"/>
  <c r="B27" i="33"/>
  <c r="B27" i="36"/>
  <c r="B29" i="38"/>
  <c r="B28" i="38"/>
  <c r="B29" i="37"/>
  <c r="B27" i="37"/>
  <c r="B26" i="36"/>
  <c r="B27" i="34"/>
  <c r="B29" i="33"/>
  <c r="B28" i="33"/>
  <c r="B26" i="33"/>
  <c r="B27" i="30"/>
  <c r="B28" i="34"/>
  <c r="B26" i="34"/>
  <c r="B26" i="38"/>
  <c r="B26" i="37"/>
  <c r="B28" i="36"/>
  <c r="B29" i="30"/>
  <c r="B28" i="30"/>
  <c r="B26" i="30"/>
  <c r="C26" i="29"/>
  <c r="D29" i="29"/>
  <c r="C29" i="29"/>
  <c r="D28" i="29"/>
  <c r="C28" i="29"/>
  <c r="D27" i="29"/>
  <c r="C27" i="29"/>
  <c r="D26" i="29"/>
  <c r="H19" i="29"/>
  <c r="F19" i="29"/>
  <c r="B19" i="29"/>
  <c r="F14" i="29"/>
  <c r="B14" i="29"/>
  <c r="H9" i="29"/>
  <c r="F9" i="29"/>
  <c r="B9" i="29"/>
  <c r="H4" i="29"/>
  <c r="F4" i="29"/>
  <c r="B29" i="29" l="1"/>
  <c r="B28" i="29"/>
  <c r="B26" i="29"/>
  <c r="B27" i="29"/>
  <c r="D29" i="28"/>
  <c r="C29" i="28"/>
  <c r="D28" i="28"/>
  <c r="C28" i="28"/>
  <c r="D27" i="28"/>
  <c r="C27" i="28"/>
  <c r="D26" i="28"/>
  <c r="B26" i="28" s="1"/>
  <c r="F19" i="28"/>
  <c r="B19" i="28"/>
  <c r="B16" i="28"/>
  <c r="F14" i="28"/>
  <c r="B14" i="28"/>
  <c r="B11" i="28"/>
  <c r="F9" i="28"/>
  <c r="B9" i="28"/>
  <c r="H4" i="28"/>
  <c r="F4" i="28"/>
  <c r="D29" i="26"/>
  <c r="C29" i="26"/>
  <c r="B21" i="26"/>
  <c r="F19" i="26"/>
  <c r="B19" i="26"/>
  <c r="B16" i="26"/>
  <c r="B14" i="26"/>
  <c r="B11" i="26"/>
  <c r="B9" i="26"/>
  <c r="D29" i="25"/>
  <c r="C29" i="25"/>
  <c r="B21" i="25"/>
  <c r="F19" i="25"/>
  <c r="B19" i="25"/>
  <c r="B16" i="25"/>
  <c r="B14" i="25"/>
  <c r="B11" i="25"/>
  <c r="B9" i="25"/>
  <c r="D29" i="24"/>
  <c r="C29" i="24"/>
  <c r="B21" i="24"/>
  <c r="F19" i="24"/>
  <c r="B19" i="24"/>
  <c r="B16" i="24"/>
  <c r="B14" i="24"/>
  <c r="B11" i="24"/>
  <c r="B21" i="22"/>
  <c r="B19" i="22"/>
  <c r="B16" i="22"/>
  <c r="B14" i="22"/>
  <c r="B11" i="22"/>
  <c r="B9" i="22"/>
  <c r="D29" i="22"/>
  <c r="C29" i="22"/>
  <c r="B29" i="24" l="1"/>
  <c r="B29" i="22"/>
  <c r="B28" i="28"/>
  <c r="B29" i="28"/>
  <c r="B27" i="28"/>
  <c r="B29" i="26"/>
  <c r="B29" i="25"/>
</calcChain>
</file>

<file path=xl/sharedStrings.xml><?xml version="1.0" encoding="utf-8"?>
<sst xmlns="http://schemas.openxmlformats.org/spreadsheetml/2006/main" count="1066" uniqueCount="88">
  <si>
    <t>Periodo</t>
  </si>
  <si>
    <t>Tabla de Variables</t>
  </si>
  <si>
    <t xml:space="preserve">Variables Numerador </t>
  </si>
  <si>
    <t>Primer Trimestre</t>
  </si>
  <si>
    <t xml:space="preserve">Variables Denominador </t>
  </si>
  <si>
    <t>Segundo Trimestre</t>
  </si>
  <si>
    <t>Tercer Trimestre</t>
  </si>
  <si>
    <t>Registro Metas</t>
  </si>
  <si>
    <t>Metas</t>
  </si>
  <si>
    <t>Avance</t>
  </si>
  <si>
    <t>Justificación de variaciones</t>
  </si>
  <si>
    <t>Meta Planeada  (3/4)</t>
  </si>
  <si>
    <t>Numerador   (3)</t>
  </si>
  <si>
    <t>Denominador (4)</t>
  </si>
  <si>
    <t>Meta Alcanzada (5/6)</t>
  </si>
  <si>
    <t>Numerador   (5)</t>
  </si>
  <si>
    <t>Denominador (6)</t>
  </si>
  <si>
    <t>Cuarto Trimestre</t>
  </si>
  <si>
    <t>AUTORIZÓ</t>
  </si>
  <si>
    <t>REVISÓ</t>
  </si>
  <si>
    <t>2) Datos programados</t>
  </si>
  <si>
    <t xml:space="preserve">2) Datos programados
</t>
  </si>
  <si>
    <t>4.-) Tabla de Resultados</t>
  </si>
  <si>
    <t>Meta Trimestral</t>
  </si>
  <si>
    <t xml:space="preserve">Avance </t>
  </si>
  <si>
    <t>3) Meta Ejecutar</t>
  </si>
  <si>
    <t>Población de 15 años o más en situación de rezago educativo en t</t>
  </si>
  <si>
    <t>Exámenes del PEC de educación primaria aplicados en el periodo t + Exámenes del PEC de educación secundaria aplicados en el periodo  t</t>
  </si>
  <si>
    <t>Exámenes del PEC de educación primaria solicitados en el periodo t + Exámenes del PEC de educación secundaria solicitados en el periodo t</t>
  </si>
  <si>
    <t>Román Alejandro Valle Can</t>
  </si>
  <si>
    <t>Total de exámenes impresos del MEVyT aplicados en el periodo t</t>
  </si>
  <si>
    <t>Total de exámenes aplicados en cualquier formato del MEVyT en el periodo t</t>
  </si>
  <si>
    <t>(Población de 15 años o más en situación de rezago educativo en t - 1)-1</t>
  </si>
  <si>
    <t>Población de 15 años y más analfabeta en t-1</t>
  </si>
  <si>
    <t xml:space="preserve">Total de exámenes en línea del MEVyT aplicados en el periodo t </t>
  </si>
  <si>
    <t>Director General  del Instituto Estatal para la Educación de Jóvenes y Adultos</t>
  </si>
  <si>
    <t>Lic. Héctor Rosendo Pulido González</t>
  </si>
  <si>
    <t xml:space="preserve"> Lic.Eduardo Utrilla López</t>
  </si>
  <si>
    <t>RESPONSABLE</t>
  </si>
  <si>
    <t>Coordinador Regional Operativo</t>
  </si>
  <si>
    <t xml:space="preserve"> Lic. Eduardo Utrilla López</t>
  </si>
  <si>
    <t>Lic. Luis Montes Córdoba</t>
  </si>
  <si>
    <t>Director de Servicios Educativos</t>
  </si>
  <si>
    <t>Lic. Emmanuel de Jesús Magaña Cirerol</t>
  </si>
  <si>
    <t>Porcentaje de personas educandas activas en la modalidad no escolarizada presencial en el trimestre</t>
  </si>
  <si>
    <t>Total de personas educandas activas en el periodo t</t>
  </si>
  <si>
    <t>Porcentaje de personas educandas activas en la modalidad no escolarizada a distancia en el trimestre</t>
  </si>
  <si>
    <t>Total de personas educandas activas en la modalidad no escolarizada a distancia en el periodo t</t>
  </si>
  <si>
    <t>Porcentaje de asesores/as educativos/as con formación al cierre del trimestre.</t>
  </si>
  <si>
    <t>Asesores/as educativos/as con formación al cierre del periodo t</t>
  </si>
  <si>
    <t>Asesores/as educativos/as activos/as al cierre del periodo t</t>
  </si>
  <si>
    <t>Jefe del Depto. de Plazas Comunitarias</t>
  </si>
  <si>
    <t>(Total de personas educandas activas en la modalidad no escolarizada  presencial en el periodo t</t>
  </si>
  <si>
    <t>Director de Planeación y Seguimiento Operativo</t>
  </si>
  <si>
    <t>Alma Isabel Angulo Rojas</t>
  </si>
  <si>
    <t>Directora de Acreditación, Sistemas y Mejora Regulatoria</t>
  </si>
  <si>
    <t>Tasa de variación anual de la población de 15 años o más en situación de rezago educativo.</t>
  </si>
  <si>
    <t>Porcentaje de población analfabeta de 15 años y más en situación de rezago educativo que concluye el nivel inicial.</t>
  </si>
  <si>
    <t xml:space="preserve"> Población analfabeta de 15 años y más que concluyó el nivel inicial en el período t </t>
  </si>
  <si>
    <t>Población de 15 años y más que concluyó el nivel Primaria en el periodo t</t>
  </si>
  <si>
    <t>Porcentaje de población de 15 años y más sin primaria que concluye el nivel de primaria.</t>
  </si>
  <si>
    <t>Porcentaje de población de 15 años y más sin secundaria que concluye el nivel de secundaria.</t>
  </si>
  <si>
    <t>Población de 15 años y más sin Primaria en el periodo t-1</t>
  </si>
  <si>
    <t xml:space="preserve">Población de 15 años y más que concluyó el nivel Secundaria en el periodo t </t>
  </si>
  <si>
    <t>Población de 15 años y más Sin Secundaria en el periodo t-1</t>
  </si>
  <si>
    <t>Porcentajes de educandos/as que concluyen niveles intermedio y avanzado del modelo educativo vinculados a Plazas Comunitarias de atención educativa y servicios integrales.</t>
  </si>
  <si>
    <t>Educandos/as que concluyen nivel intermedio y avanzado del modelo educativo y están vinculados a plazas comunitarias de atención educativa y servicios integrales en el periodo t</t>
  </si>
  <si>
    <t>Total educandos/as que concluyen algún nivel del modelo educativo en el periodo t</t>
  </si>
  <si>
    <t>Porcentaje de educandos/as que concluyen nivel educativo del grupo de atención prioritaria en el modelo educativo.</t>
  </si>
  <si>
    <t>Total de educandos/as que concluyen nivel en la vertiente para Ciegos o Débiles Visuales+ Total de educandos/as que concluyen nivel en la Población indígena en Inicial, Primaria y/o Secundaria en periodo t</t>
  </si>
  <si>
    <t>Total de educandos/as atendidos en el modelo educativo en la vertiente para Ciegos o Débiles Visuales+Total de educandos/as atendidos en la Población indígena en inicial, Primaria y/o Secundaria en periodo t)) x 100</t>
  </si>
  <si>
    <t>Porcentaje de educandos/as hispanohablantes de 15 años y más que concluyen nivel en inicial y/o Primaria y/o Secundaria en el modelo educativo.</t>
  </si>
  <si>
    <t xml:space="preserve">Educandos/as que concluyen nivel de inicial, Primaria y/o Secundaria con la vertiente Hispanohablante del modelo educativo en el periodo t </t>
  </si>
  <si>
    <t>Educandos/as atendidos en el nivel de inicial, Primaria y/o Secundaria con la vertiente Hispanohablante del modelo educativo en el periodo t</t>
  </si>
  <si>
    <t>Porcentaje de exámenes en línea aplicados del modelo educativo</t>
  </si>
  <si>
    <t>Porcentaje de exámenes impresos aplicados del modelo educativo</t>
  </si>
  <si>
    <t xml:space="preserve">Existen problematicas con el equipamiento informático y con la conectividad en la mayoria de las Plazas Comunitarias. Se dificulta la atención de las personas educandas en las Plazas Comunitarias debido a problemas de conectividad y actualización de equipo de cómputo sobre todo en la zona rural del Estado. </t>
  </si>
  <si>
    <t>Justificación de variaciones 4to. Trimestre</t>
  </si>
  <si>
    <t>Se redujo la matrícula de educandos por inactivación automática debido a falta de avance en este nivel educativo, no lográndose la recuperación de la atención. Disminución del número de educandos en atención que no mostraron avance académico en el trimestre, como resultado se obtiene un bajo número de educandos con termino de nivel.</t>
  </si>
  <si>
    <t>Se tuvo un incremento de la demanda en este nivel educativo. Aumento en el número de educandos que concluyen este nivel educativo.</t>
  </si>
  <si>
    <t>Se redujo la matrícula de educandos por inactivación automática en estos grupos de atención. Disminución del número de educandos en atención que no mostraron avance académico en el trimestre.</t>
  </si>
  <si>
    <t>Se redujo la matrícula de educandos por inactivación automática y no se logró la recuperación de la misma. Disminución del número de educandos en atención que no mostraron avance académico en el trimestre.</t>
  </si>
  <si>
    <t>Se redujo la matrícula de educandos por inactivación automática y baja recuperación de la matrícula. Disminución del número de educandos en atención que no mostraron avance académico en el trimestre.</t>
  </si>
  <si>
    <t>Se redujo la matrícula de educandos por inactivación automática aunado a poco interes de las personas educandas a ser atendidos a distancia. No se tiene atención educativa a distancia. Disminución del número de educandos en atención que no mostraron avance académico en el trimestre.</t>
  </si>
  <si>
    <t>Se redujo la matrícula de educandos por inactivación automática aunado a problemática del equipamiento informático para la aplicación de exámenes en línea. Disminución del número de educandos que presentan exámen en el trimestre.</t>
  </si>
  <si>
    <t>Se redujo la matrícula de educandos por inactivación automática. Disminución del número de educandos que presentan exámen en el trimestre.</t>
  </si>
  <si>
    <t>Se redujo la matrícula de educandos por inactivación automática debido a falta de avance en este nivel educativo, no lográndose la recuperación de la atención. Disminución del número de educandos en atención que no mostraron avance académico en el trimestre, como resultado se obtiene un bajo número de educandos con termino de nivel que impacta la proyección de rezago educativo.</t>
  </si>
  <si>
    <t>Durante el trimestre se presentaron bajas de asesores por causas personales. Al no existir nueva convocatoria para ingreso se reduce el número de asesores activos al cierre del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</si>
</sst>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0.00000"/>
    <numFmt numFmtId="167" formatCode="0.0000%"/>
    <numFmt numFmtId="168" formatCode="0.00000%"/>
    <numFmt numFmtId="169" formatCode="0.000000%"/>
  </numFmts>
  <fonts count="15">
    <font>
      <sz val="11"/>
      <color theme="1"/>
      <name val="Calibri"/>
      <family val="2"/>
      <scheme val="minor"/>
    </font>
    <font>
      <sz val="10"/>
      <name val="Soberana Sans"/>
      <family val="3"/>
    </font>
    <font>
      <b/>
      <sz val="11"/>
      <color theme="1"/>
      <name val="Arial Narrow"/>
      <family val="2"/>
    </font>
    <font>
      <b/>
      <sz val="11"/>
      <name val="Arial Narrow"/>
      <family val="2"/>
    </font>
    <font>
      <sz val="11"/>
      <color theme="1"/>
      <name val="Arial Narrow"/>
      <family val="2"/>
    </font>
    <font>
      <sz val="11"/>
      <color theme="1"/>
      <name val="Calibri"/>
      <family val="2"/>
      <scheme val="minor"/>
    </font>
    <font>
      <b/>
      <i/>
      <sz val="14"/>
      <color theme="1"/>
      <name val="Arial Narrow"/>
      <family val="2"/>
    </font>
    <font>
      <b/>
      <sz val="10"/>
      <color theme="1"/>
      <name val="Arial Narrow"/>
      <family val="2"/>
    </font>
    <font>
      <sz val="10"/>
      <color theme="1"/>
      <name val="Arial Narrow"/>
      <family val="2"/>
    </font>
    <font>
      <sz val="11"/>
      <name val="Arial Narrow"/>
      <family val="2"/>
    </font>
    <font>
      <b/>
      <i/>
      <sz val="16"/>
      <color theme="1"/>
      <name val="Arial Narrow"/>
      <family val="2"/>
    </font>
    <font>
      <b/>
      <i/>
      <sz val="11"/>
      <color theme="1"/>
      <name val="Arial Narrow"/>
      <family val="2"/>
    </font>
    <font>
      <b/>
      <sz val="10"/>
      <name val="Arial Narrow"/>
      <family val="2"/>
    </font>
    <font>
      <b/>
      <sz val="9"/>
      <color theme="1"/>
      <name val="Arial Narrow"/>
      <family val="2"/>
    </font>
    <font>
      <b/>
      <sz val="8"/>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0" tint="-0.249977111117893"/>
        <bgColor indexed="64"/>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9" fontId="5" fillId="0" borderId="0" applyFont="0" applyFill="0" applyBorder="0" applyAlignment="0" applyProtection="0"/>
  </cellStyleXfs>
  <cellXfs count="113">
    <xf numFmtId="0" fontId="0" fillId="0" borderId="0" xfId="0"/>
    <xf numFmtId="0" fontId="3" fillId="5" borderId="4" xfId="0" applyFont="1" applyFill="1" applyBorder="1" applyAlignment="1">
      <alignment horizontal="center" vertical="center" wrapText="1"/>
    </xf>
    <xf numFmtId="0" fontId="4" fillId="0" borderId="0" xfId="0" applyFont="1"/>
    <xf numFmtId="0" fontId="4" fillId="5" borderId="2" xfId="0" applyFont="1" applyFill="1" applyBorder="1" applyAlignment="1">
      <alignment horizontal="center" vertical="center" wrapText="1"/>
    </xf>
    <xf numFmtId="0" fontId="4" fillId="3" borderId="2" xfId="0" applyFont="1" applyFill="1" applyBorder="1"/>
    <xf numFmtId="0" fontId="4" fillId="0" borderId="2" xfId="0" applyFont="1" applyBorder="1"/>
    <xf numFmtId="2" fontId="4" fillId="3" borderId="2" xfId="0" applyNumberFormat="1" applyFont="1" applyFill="1" applyBorder="1"/>
    <xf numFmtId="0" fontId="4" fillId="2" borderId="2" xfId="0" applyFont="1" applyFill="1" applyBorder="1"/>
    <xf numFmtId="0" fontId="2" fillId="0" borderId="22" xfId="0" applyFont="1" applyBorder="1"/>
    <xf numFmtId="0" fontId="2" fillId="0" borderId="24" xfId="0" applyFont="1" applyBorder="1"/>
    <xf numFmtId="0" fontId="4" fillId="0" borderId="25" xfId="0" applyFont="1" applyBorder="1"/>
    <xf numFmtId="4" fontId="4" fillId="0" borderId="0" xfId="0" applyNumberFormat="1" applyFont="1"/>
    <xf numFmtId="3" fontId="4" fillId="0" borderId="2" xfId="0" applyNumberFormat="1" applyFont="1" applyBorder="1" applyAlignment="1">
      <alignment horizontal="left" vertical="center"/>
    </xf>
    <xf numFmtId="9" fontId="4" fillId="0" borderId="0" xfId="2" applyFont="1"/>
    <xf numFmtId="0" fontId="4" fillId="0" borderId="0" xfId="0" applyFont="1" applyAlignment="1">
      <alignment horizontal="center"/>
    </xf>
    <xf numFmtId="9" fontId="4" fillId="0" borderId="0" xfId="0" applyNumberFormat="1" applyFont="1"/>
    <xf numFmtId="9" fontId="4" fillId="3" borderId="2" xfId="2" applyFont="1" applyFill="1" applyBorder="1"/>
    <xf numFmtId="0" fontId="6" fillId="0" borderId="0" xfId="0" applyFont="1" applyAlignment="1">
      <alignment wrapText="1"/>
    </xf>
    <xf numFmtId="1" fontId="4" fillId="3" borderId="2" xfId="0" applyNumberFormat="1" applyFont="1" applyFill="1" applyBorder="1"/>
    <xf numFmtId="0" fontId="2" fillId="0" borderId="0" xfId="0" applyFont="1" applyAlignment="1">
      <alignment horizontal="center" vertical="center" wrapText="1"/>
    </xf>
    <xf numFmtId="0" fontId="3" fillId="0" borderId="0" xfId="0" applyFont="1" applyAlignment="1">
      <alignment horizontal="left" wrapText="1"/>
    </xf>
    <xf numFmtId="3" fontId="4" fillId="0" borderId="2" xfId="0" applyNumberFormat="1" applyFont="1" applyBorder="1"/>
    <xf numFmtId="3" fontId="4" fillId="2" borderId="25" xfId="0" applyNumberFormat="1" applyFont="1" applyFill="1" applyBorder="1"/>
    <xf numFmtId="3" fontId="4" fillId="2" borderId="2" xfId="0" applyNumberFormat="1" applyFont="1" applyFill="1" applyBorder="1"/>
    <xf numFmtId="164" fontId="4" fillId="3" borderId="2" xfId="2" applyNumberFormat="1" applyFont="1" applyFill="1" applyBorder="1"/>
    <xf numFmtId="165" fontId="4" fillId="3" borderId="25" xfId="0" applyNumberFormat="1" applyFont="1" applyFill="1" applyBorder="1"/>
    <xf numFmtId="166" fontId="4" fillId="3" borderId="25" xfId="0" applyNumberFormat="1" applyFont="1" applyFill="1" applyBorder="1"/>
    <xf numFmtId="166" fontId="4" fillId="3" borderId="2" xfId="0" applyNumberFormat="1" applyFont="1" applyFill="1" applyBorder="1"/>
    <xf numFmtId="0" fontId="10" fillId="0" borderId="0" xfId="0" applyFont="1" applyAlignment="1">
      <alignment wrapText="1"/>
    </xf>
    <xf numFmtId="0" fontId="3" fillId="0" borderId="2" xfId="0" applyFont="1" applyBorder="1" applyAlignment="1">
      <alignment horizontal="left" wrapText="1"/>
    </xf>
    <xf numFmtId="168" fontId="4" fillId="3" borderId="2" xfId="0" applyNumberFormat="1" applyFont="1" applyFill="1" applyBorder="1"/>
    <xf numFmtId="168" fontId="4" fillId="3" borderId="25" xfId="0" applyNumberFormat="1" applyFont="1" applyFill="1" applyBorder="1"/>
    <xf numFmtId="10" fontId="4" fillId="3" borderId="2" xfId="2" applyNumberFormat="1" applyFont="1" applyFill="1" applyBorder="1"/>
    <xf numFmtId="0" fontId="4" fillId="0" borderId="0" xfId="0" applyFont="1" applyAlignment="1">
      <alignment horizont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2" xfId="0" applyFont="1" applyBorder="1" applyAlignment="1">
      <alignment horizontal="center"/>
    </xf>
    <xf numFmtId="0" fontId="4" fillId="0" borderId="17" xfId="0" applyFont="1" applyBorder="1" applyAlignment="1">
      <alignment horizontal="center"/>
    </xf>
    <xf numFmtId="0" fontId="4" fillId="0" borderId="0" xfId="0" applyFont="1" applyAlignment="1">
      <alignment horizontal="center"/>
    </xf>
    <xf numFmtId="0" fontId="12" fillId="0" borderId="2" xfId="0" applyFont="1" applyBorder="1" applyAlignment="1">
      <alignment horizontal="left" wrapText="1"/>
    </xf>
    <xf numFmtId="0" fontId="2" fillId="0" borderId="15"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2" fillId="4" borderId="34"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0" fontId="9" fillId="0" borderId="2" xfId="0" applyFont="1" applyBorder="1" applyAlignment="1">
      <alignment horizontal="left" wrapText="1"/>
    </xf>
    <xf numFmtId="0" fontId="2" fillId="4" borderId="10" xfId="0" applyFont="1" applyFill="1" applyBorder="1" applyAlignment="1">
      <alignment horizontal="center" vertical="center"/>
    </xf>
    <xf numFmtId="0" fontId="2" fillId="4" borderId="4"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168" fontId="4" fillId="0" borderId="10" xfId="2" applyNumberFormat="1" applyFont="1" applyBorder="1" applyAlignment="1">
      <alignment horizontal="center" vertical="center"/>
    </xf>
    <xf numFmtId="168" fontId="4" fillId="0" borderId="27" xfId="2" applyNumberFormat="1" applyFont="1" applyBorder="1" applyAlignment="1">
      <alignment horizontal="center" vertical="center"/>
    </xf>
    <xf numFmtId="168" fontId="4" fillId="0" borderId="4" xfId="2" applyNumberFormat="1" applyFont="1" applyBorder="1" applyAlignment="1">
      <alignment horizontal="center" vertical="center"/>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10" fontId="4" fillId="0" borderId="10" xfId="2" applyNumberFormat="1" applyFont="1" applyBorder="1" applyAlignment="1">
      <alignment horizontal="center" vertical="center"/>
    </xf>
    <xf numFmtId="10" fontId="4" fillId="0" borderId="27" xfId="2" applyNumberFormat="1" applyFont="1" applyBorder="1" applyAlignment="1">
      <alignment horizontal="center" vertical="center"/>
    </xf>
    <xf numFmtId="10" fontId="4" fillId="0" borderId="4" xfId="2" applyNumberFormat="1" applyFont="1" applyBorder="1" applyAlignment="1">
      <alignment horizontal="center" vertical="center"/>
    </xf>
    <xf numFmtId="9" fontId="4" fillId="0" borderId="10" xfId="2" applyFont="1" applyBorder="1" applyAlignment="1">
      <alignment horizontal="center" vertical="center"/>
    </xf>
    <xf numFmtId="9" fontId="4" fillId="0" borderId="27" xfId="2" applyFont="1" applyBorder="1" applyAlignment="1">
      <alignment horizontal="center" vertical="center"/>
    </xf>
    <xf numFmtId="9" fontId="4" fillId="0" borderId="4" xfId="2" applyFont="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6" fillId="0" borderId="36" xfId="0" applyFont="1" applyBorder="1" applyAlignment="1">
      <alignment horizontal="center" wrapText="1"/>
    </xf>
    <xf numFmtId="0" fontId="3" fillId="4" borderId="15"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7" fillId="0" borderId="9" xfId="0" applyFont="1" applyBorder="1" applyAlignment="1">
      <alignment horizontal="center" vertical="center" wrapText="1"/>
    </xf>
    <xf numFmtId="0" fontId="3" fillId="5" borderId="9" xfId="0" applyFont="1" applyFill="1" applyBorder="1" applyAlignment="1">
      <alignment horizontal="center" vertical="center" wrapText="1"/>
    </xf>
    <xf numFmtId="0" fontId="11" fillId="0" borderId="36" xfId="0" applyFont="1" applyBorder="1" applyAlignment="1">
      <alignment horizontal="center" wrapText="1"/>
    </xf>
    <xf numFmtId="0" fontId="3" fillId="0" borderId="0" xfId="0" applyFont="1" applyAlignment="1">
      <alignment horizontal="left" wrapText="1"/>
    </xf>
    <xf numFmtId="0" fontId="8" fillId="0" borderId="12" xfId="0" applyFont="1" applyBorder="1" applyAlignment="1">
      <alignment horizontal="center"/>
    </xf>
    <xf numFmtId="0" fontId="3" fillId="0" borderId="2" xfId="0" applyFont="1" applyBorder="1" applyAlignment="1">
      <alignment horizontal="left" vertical="top" wrapText="1"/>
    </xf>
    <xf numFmtId="169" fontId="4" fillId="0" borderId="10" xfId="2" applyNumberFormat="1" applyFont="1" applyBorder="1" applyAlignment="1">
      <alignment horizontal="center" vertical="center"/>
    </xf>
    <xf numFmtId="169" fontId="4" fillId="0" borderId="27" xfId="2" applyNumberFormat="1" applyFont="1" applyBorder="1" applyAlignment="1">
      <alignment horizontal="center" vertical="center"/>
    </xf>
    <xf numFmtId="169" fontId="4" fillId="0" borderId="4" xfId="2" applyNumberFormat="1" applyFont="1" applyBorder="1" applyAlignment="1">
      <alignment horizontal="center"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vertical="center" wrapText="1"/>
    </xf>
    <xf numFmtId="167" fontId="4" fillId="0" borderId="10" xfId="2" applyNumberFormat="1" applyFont="1" applyBorder="1" applyAlignment="1">
      <alignment horizontal="center" vertical="center"/>
    </xf>
    <xf numFmtId="167" fontId="4" fillId="0" borderId="27" xfId="2" applyNumberFormat="1" applyFont="1" applyBorder="1" applyAlignment="1">
      <alignment horizontal="center" vertical="center"/>
    </xf>
    <xf numFmtId="167" fontId="4" fillId="0" borderId="4" xfId="2" applyNumberFormat="1" applyFont="1" applyBorder="1" applyAlignment="1">
      <alignment horizontal="center" vertical="center"/>
    </xf>
    <xf numFmtId="168" fontId="4" fillId="0" borderId="37" xfId="2" applyNumberFormat="1" applyFont="1" applyBorder="1" applyAlignment="1">
      <alignment horizontal="center" vertic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251811</xdr:colOff>
      <xdr:row>0</xdr:row>
      <xdr:rowOff>0</xdr:rowOff>
    </xdr:from>
    <xdr:to>
      <xdr:col>0</xdr:col>
      <xdr:colOff>1029138</xdr:colOff>
      <xdr:row>1</xdr:row>
      <xdr:rowOff>216418</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811"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257735</xdr:colOff>
      <xdr:row>0</xdr:row>
      <xdr:rowOff>0</xdr:rowOff>
    </xdr:from>
    <xdr:to>
      <xdr:col>0</xdr:col>
      <xdr:colOff>1035062</xdr:colOff>
      <xdr:row>1</xdr:row>
      <xdr:rowOff>214744</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235324</xdr:colOff>
      <xdr:row>0</xdr:row>
      <xdr:rowOff>0</xdr:rowOff>
    </xdr:from>
    <xdr:to>
      <xdr:col>0</xdr:col>
      <xdr:colOff>1012651</xdr:colOff>
      <xdr:row>1</xdr:row>
      <xdr:rowOff>214744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272143</xdr:colOff>
      <xdr:row>0</xdr:row>
      <xdr:rowOff>0</xdr:rowOff>
    </xdr:from>
    <xdr:to>
      <xdr:col>0</xdr:col>
      <xdr:colOff>1049470</xdr:colOff>
      <xdr:row>1</xdr:row>
      <xdr:rowOff>208207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3"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339396</xdr:colOff>
      <xdr:row>0</xdr:row>
      <xdr:rowOff>0</xdr:rowOff>
    </xdr:from>
    <xdr:to>
      <xdr:col>0</xdr:col>
      <xdr:colOff>1116723</xdr:colOff>
      <xdr:row>1</xdr:row>
      <xdr:rowOff>216418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396"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383190</xdr:colOff>
      <xdr:row>0</xdr:row>
      <xdr:rowOff>0</xdr:rowOff>
    </xdr:from>
    <xdr:to>
      <xdr:col>0</xdr:col>
      <xdr:colOff>1160517</xdr:colOff>
      <xdr:row>1</xdr:row>
      <xdr:rowOff>216418</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190"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262758</xdr:colOff>
      <xdr:row>0</xdr:row>
      <xdr:rowOff>10949</xdr:rowOff>
    </xdr:from>
    <xdr:to>
      <xdr:col>0</xdr:col>
      <xdr:colOff>1040085</xdr:colOff>
      <xdr:row>1</xdr:row>
      <xdr:rowOff>227367</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758" y="10949"/>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278781</xdr:colOff>
      <xdr:row>0</xdr:row>
      <xdr:rowOff>0</xdr:rowOff>
    </xdr:from>
    <xdr:to>
      <xdr:col>0</xdr:col>
      <xdr:colOff>1056108</xdr:colOff>
      <xdr:row>1</xdr:row>
      <xdr:rowOff>102362</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781"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284655</xdr:colOff>
      <xdr:row>0</xdr:row>
      <xdr:rowOff>0</xdr:rowOff>
    </xdr:from>
    <xdr:to>
      <xdr:col>0</xdr:col>
      <xdr:colOff>1061982</xdr:colOff>
      <xdr:row>1</xdr:row>
      <xdr:rowOff>216418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655"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284655</xdr:colOff>
      <xdr:row>0</xdr:row>
      <xdr:rowOff>0</xdr:rowOff>
    </xdr:from>
    <xdr:to>
      <xdr:col>0</xdr:col>
      <xdr:colOff>1061982</xdr:colOff>
      <xdr:row>1</xdr:row>
      <xdr:rowOff>216418</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655"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251811</xdr:colOff>
      <xdr:row>0</xdr:row>
      <xdr:rowOff>0</xdr:rowOff>
    </xdr:from>
    <xdr:to>
      <xdr:col>0</xdr:col>
      <xdr:colOff>1029138</xdr:colOff>
      <xdr:row>1</xdr:row>
      <xdr:rowOff>216418</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811"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302559</xdr:colOff>
      <xdr:row>0</xdr:row>
      <xdr:rowOff>0</xdr:rowOff>
    </xdr:from>
    <xdr:to>
      <xdr:col>0</xdr:col>
      <xdr:colOff>1079886</xdr:colOff>
      <xdr:row>1</xdr:row>
      <xdr:rowOff>214744</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0"/>
          <a:ext cx="777327" cy="763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topLeftCell="A16" zoomScale="90" zoomScaleNormal="90" workbookViewId="0">
      <selection activeCell="A22" sqref="A22:J22"/>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56</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26</v>
      </c>
      <c r="C4" s="69" t="s">
        <v>27</v>
      </c>
      <c r="D4" s="70" t="s">
        <v>27</v>
      </c>
      <c r="E4" s="12"/>
      <c r="F4" s="76"/>
      <c r="G4" s="12"/>
      <c r="H4" s="76"/>
      <c r="K4" s="13"/>
    </row>
    <row r="5" spans="1:11" ht="46.5" customHeight="1">
      <c r="A5" s="67"/>
      <c r="B5" s="91" t="s">
        <v>4</v>
      </c>
      <c r="C5" s="74"/>
      <c r="D5" s="75"/>
      <c r="E5" s="1" t="s">
        <v>21</v>
      </c>
      <c r="F5" s="77"/>
      <c r="G5" s="1" t="s">
        <v>25</v>
      </c>
      <c r="H5" s="77"/>
      <c r="I5" s="11"/>
    </row>
    <row r="6" spans="1:11" ht="36" customHeight="1" thickBot="1">
      <c r="A6" s="68"/>
      <c r="B6" s="90" t="s">
        <v>32</v>
      </c>
      <c r="C6" s="69" t="s">
        <v>28</v>
      </c>
      <c r="D6" s="70" t="s">
        <v>28</v>
      </c>
      <c r="E6" s="12"/>
      <c r="F6" s="78"/>
      <c r="G6" s="12"/>
      <c r="H6" s="78"/>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Población de 15 años o más en situación de rezago educativo en t</v>
      </c>
      <c r="C9" s="69" t="s">
        <v>27</v>
      </c>
      <c r="D9" s="70" t="s">
        <v>27</v>
      </c>
      <c r="E9" s="12"/>
      <c r="F9" s="76"/>
      <c r="G9" s="12"/>
      <c r="H9" s="76"/>
    </row>
    <row r="10" spans="1:11" ht="47.25" customHeight="1">
      <c r="A10" s="85"/>
      <c r="B10" s="74" t="s">
        <v>4</v>
      </c>
      <c r="C10" s="74"/>
      <c r="D10" s="75"/>
      <c r="E10" s="1" t="s">
        <v>21</v>
      </c>
      <c r="F10" s="77"/>
      <c r="G10" s="1" t="s">
        <v>25</v>
      </c>
      <c r="H10" s="77"/>
    </row>
    <row r="11" spans="1:11" ht="36" customHeight="1" thickBot="1">
      <c r="A11" s="86"/>
      <c r="B11" s="69" t="str">
        <f>B6</f>
        <v>(Población de 15 años o más en situación de rezago educativo en t - 1)-1</v>
      </c>
      <c r="C11" s="69" t="s">
        <v>28</v>
      </c>
      <c r="D11" s="70" t="s">
        <v>28</v>
      </c>
      <c r="E11" s="12"/>
      <c r="F11" s="78"/>
      <c r="G11" s="12"/>
      <c r="H11" s="78"/>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Población de 15 años o más en situación de rezago educativo en t</v>
      </c>
      <c r="C14" s="69" t="s">
        <v>27</v>
      </c>
      <c r="D14" s="70" t="s">
        <v>27</v>
      </c>
      <c r="E14" s="12"/>
      <c r="F14" s="76"/>
      <c r="G14" s="12"/>
      <c r="H14" s="79"/>
    </row>
    <row r="15" spans="1:11" ht="48.75" customHeight="1">
      <c r="A15" s="67"/>
      <c r="B15" s="74" t="s">
        <v>4</v>
      </c>
      <c r="C15" s="74"/>
      <c r="D15" s="75"/>
      <c r="E15" s="1" t="s">
        <v>21</v>
      </c>
      <c r="F15" s="77"/>
      <c r="G15" s="1" t="s">
        <v>25</v>
      </c>
      <c r="H15" s="80"/>
    </row>
    <row r="16" spans="1:11" ht="36" customHeight="1" thickBot="1">
      <c r="A16" s="68"/>
      <c r="B16" s="69" t="str">
        <f>B6</f>
        <v>(Población de 15 años o más en situación de rezago educativo en t - 1)-1</v>
      </c>
      <c r="C16" s="69" t="s">
        <v>28</v>
      </c>
      <c r="D16" s="70" t="s">
        <v>28</v>
      </c>
      <c r="E16" s="12"/>
      <c r="F16" s="78"/>
      <c r="G16" s="12"/>
      <c r="H16" s="81"/>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Población de 15 años o más en situación de rezago educativo en t</v>
      </c>
      <c r="C19" s="69" t="s">
        <v>27</v>
      </c>
      <c r="D19" s="70" t="s">
        <v>27</v>
      </c>
      <c r="E19" s="12">
        <v>310522</v>
      </c>
      <c r="F19" s="71">
        <f>(E19/E21)-1</f>
        <v>-2.8259291847836376E-3</v>
      </c>
      <c r="G19" s="12">
        <v>318938</v>
      </c>
      <c r="H19" s="71">
        <f>IFERROR(((G19/G21)-1),"")</f>
        <v>2.4200229927874517E-2</v>
      </c>
    </row>
    <row r="20" spans="1:11" ht="45.75" customHeight="1">
      <c r="A20" s="67"/>
      <c r="B20" s="74" t="s">
        <v>4</v>
      </c>
      <c r="C20" s="74"/>
      <c r="D20" s="75"/>
      <c r="E20" s="1" t="s">
        <v>21</v>
      </c>
      <c r="F20" s="72"/>
      <c r="G20" s="1" t="s">
        <v>25</v>
      </c>
      <c r="H20" s="72"/>
      <c r="K20" s="15"/>
    </row>
    <row r="21" spans="1:11" ht="36" customHeight="1" thickBot="1">
      <c r="A21" s="68"/>
      <c r="B21" s="69" t="str">
        <f>B6</f>
        <v>(Población de 15 años o más en situación de rezago educativo en t - 1)-1</v>
      </c>
      <c r="C21" s="69" t="s">
        <v>28</v>
      </c>
      <c r="D21" s="70" t="s">
        <v>28</v>
      </c>
      <c r="E21" s="12">
        <v>311402</v>
      </c>
      <c r="F21" s="73"/>
      <c r="G21" s="12">
        <v>311402</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4"/>
      <c r="C26" s="5"/>
      <c r="D26" s="5"/>
      <c r="E26" s="6"/>
      <c r="F26" s="16"/>
      <c r="G26" s="7"/>
      <c r="H26" s="7"/>
      <c r="I26" s="55"/>
      <c r="J26" s="56"/>
    </row>
    <row r="27" spans="1:11">
      <c r="A27" s="8" t="s">
        <v>5</v>
      </c>
      <c r="B27" s="4"/>
      <c r="C27" s="5"/>
      <c r="D27" s="5"/>
      <c r="E27" s="6"/>
      <c r="F27" s="16"/>
      <c r="G27" s="7"/>
      <c r="H27" s="7"/>
      <c r="I27" s="57"/>
      <c r="J27" s="58"/>
    </row>
    <row r="28" spans="1:11">
      <c r="A28" s="8" t="s">
        <v>6</v>
      </c>
      <c r="B28" s="4"/>
      <c r="C28" s="5"/>
      <c r="D28" s="5"/>
      <c r="E28" s="18"/>
      <c r="F28" s="16"/>
      <c r="G28" s="7"/>
      <c r="H28" s="7"/>
      <c r="I28" s="57"/>
      <c r="J28" s="58"/>
    </row>
    <row r="29" spans="1:11" ht="17.25" customHeight="1" thickBot="1">
      <c r="A29" s="9" t="s">
        <v>17</v>
      </c>
      <c r="B29" s="26">
        <f>((C29/D29)-1)*100</f>
        <v>-0.28259291847836376</v>
      </c>
      <c r="C29" s="10">
        <f>E19</f>
        <v>310522</v>
      </c>
      <c r="D29" s="10">
        <f>E21</f>
        <v>311402</v>
      </c>
      <c r="E29" s="26">
        <f>IFERROR((((G29/H29)-1)*100),"")</f>
        <v>2.4200229927874517</v>
      </c>
      <c r="F29" s="24">
        <f>IFERROR((G29/H29)-1,"")</f>
        <v>2.4200229927874517E-2</v>
      </c>
      <c r="G29" s="22">
        <f>G19</f>
        <v>318938</v>
      </c>
      <c r="H29" s="22">
        <f>G21</f>
        <v>311402</v>
      </c>
      <c r="I29" s="59"/>
      <c r="J29" s="59"/>
    </row>
    <row r="30" spans="1:11" ht="62.25" customHeight="1">
      <c r="A30" s="29" t="s">
        <v>77</v>
      </c>
      <c r="B30" s="39" t="s">
        <v>86</v>
      </c>
      <c r="C30" s="39"/>
      <c r="D30" s="39"/>
      <c r="E30" s="39"/>
      <c r="F30" s="39"/>
      <c r="G30" s="39"/>
      <c r="H30" s="39"/>
      <c r="I30" s="39"/>
    </row>
    <row r="31" spans="1:11" ht="7.5" customHeight="1">
      <c r="A31" s="20"/>
      <c r="B31" s="20"/>
      <c r="C31" s="20"/>
      <c r="D31" s="20"/>
      <c r="E31" s="20"/>
      <c r="F31" s="20"/>
      <c r="G31" s="20"/>
      <c r="H31" s="20"/>
      <c r="I31" s="20"/>
    </row>
    <row r="32" spans="1:11">
      <c r="A32" s="34"/>
      <c r="B32" s="35"/>
      <c r="C32" s="35"/>
      <c r="D32" s="35"/>
      <c r="E32" s="35"/>
      <c r="F32" s="19"/>
    </row>
    <row r="33" spans="1:9">
      <c r="A33" s="36" t="s">
        <v>36</v>
      </c>
      <c r="B33" s="36"/>
      <c r="D33" s="36" t="s">
        <v>29</v>
      </c>
      <c r="E33" s="36"/>
      <c r="H33" s="36" t="s">
        <v>36</v>
      </c>
      <c r="I33" s="36"/>
    </row>
    <row r="34" spans="1:9">
      <c r="A34" s="37" t="s">
        <v>18</v>
      </c>
      <c r="B34" s="37"/>
      <c r="D34" s="37" t="s">
        <v>19</v>
      </c>
      <c r="E34" s="37"/>
      <c r="F34" s="14"/>
      <c r="H34" s="38" t="s">
        <v>38</v>
      </c>
      <c r="I34" s="38"/>
    </row>
    <row r="35" spans="1:9" ht="32.25" customHeight="1">
      <c r="A35" s="33" t="s">
        <v>35</v>
      </c>
      <c r="B35" s="33"/>
      <c r="D35" s="33" t="s">
        <v>53</v>
      </c>
      <c r="E35" s="33"/>
      <c r="H35" s="33" t="s">
        <v>35</v>
      </c>
      <c r="I35" s="33"/>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2:E32"/>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K35"/>
  <sheetViews>
    <sheetView topLeftCell="A16" zoomScale="90" zoomScaleNormal="90" workbookViewId="0">
      <selection activeCell="F34" sqref="F34"/>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48</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49</v>
      </c>
      <c r="C4" s="69"/>
      <c r="D4" s="70"/>
      <c r="E4" s="12">
        <v>268</v>
      </c>
      <c r="F4" s="71">
        <f>IFERROR((E4/E6),"")</f>
        <v>0.81458966565349544</v>
      </c>
      <c r="G4" s="12">
        <v>268</v>
      </c>
      <c r="H4" s="71">
        <f>IFERROR((G4/G6),"")</f>
        <v>0.81458966565349544</v>
      </c>
      <c r="K4" s="13"/>
    </row>
    <row r="5" spans="1:11" ht="46.5" customHeight="1">
      <c r="A5" s="67"/>
      <c r="B5" s="91" t="s">
        <v>4</v>
      </c>
      <c r="C5" s="74"/>
      <c r="D5" s="75"/>
      <c r="E5" s="1" t="s">
        <v>21</v>
      </c>
      <c r="F5" s="72"/>
      <c r="G5" s="1" t="s">
        <v>25</v>
      </c>
      <c r="H5" s="72"/>
      <c r="I5" s="11"/>
    </row>
    <row r="6" spans="1:11" ht="36" customHeight="1" thickBot="1">
      <c r="A6" s="68"/>
      <c r="B6" s="90" t="s">
        <v>50</v>
      </c>
      <c r="C6" s="69"/>
      <c r="D6" s="70"/>
      <c r="E6" s="12">
        <v>329</v>
      </c>
      <c r="F6" s="73"/>
      <c r="G6" s="12">
        <v>329</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Asesores/as educativos/as con formación al cierre del periodo t</v>
      </c>
      <c r="C9" s="69" t="s">
        <v>27</v>
      </c>
      <c r="D9" s="70" t="s">
        <v>27</v>
      </c>
      <c r="E9" s="12">
        <v>329</v>
      </c>
      <c r="F9" s="71">
        <f>IFERROR((E9/E11),"")</f>
        <v>1</v>
      </c>
      <c r="G9" s="12">
        <v>332</v>
      </c>
      <c r="H9" s="71">
        <f>IFERROR((G9/G11),"")</f>
        <v>0.99699699699699695</v>
      </c>
    </row>
    <row r="10" spans="1:11" ht="47.25" customHeight="1">
      <c r="A10" s="85"/>
      <c r="B10" s="74" t="s">
        <v>4</v>
      </c>
      <c r="C10" s="74"/>
      <c r="D10" s="75"/>
      <c r="E10" s="1" t="s">
        <v>21</v>
      </c>
      <c r="F10" s="72"/>
      <c r="G10" s="1" t="s">
        <v>25</v>
      </c>
      <c r="H10" s="72"/>
    </row>
    <row r="11" spans="1:11" ht="36" customHeight="1" thickBot="1">
      <c r="A11" s="86"/>
      <c r="B11" s="69" t="str">
        <f>B6</f>
        <v>Asesores/as educativos/as activos/as al cierre del periodo t</v>
      </c>
      <c r="C11" s="69" t="s">
        <v>28</v>
      </c>
      <c r="D11" s="70" t="s">
        <v>28</v>
      </c>
      <c r="E11" s="12">
        <v>329</v>
      </c>
      <c r="F11" s="73"/>
      <c r="G11" s="12">
        <v>333</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Asesores/as educativos/as con formación al cierre del periodo t</v>
      </c>
      <c r="C14" s="69" t="s">
        <v>27</v>
      </c>
      <c r="D14" s="70" t="s">
        <v>27</v>
      </c>
      <c r="E14" s="12">
        <v>344</v>
      </c>
      <c r="F14" s="71">
        <f>IFERROR((E14/E16),"")</f>
        <v>0.98285714285714287</v>
      </c>
      <c r="G14" s="12">
        <v>375</v>
      </c>
      <c r="H14" s="71">
        <f>IFERROR((G14/G16),"")</f>
        <v>1.25</v>
      </c>
    </row>
    <row r="15" spans="1:11" ht="48.75" customHeight="1">
      <c r="A15" s="67"/>
      <c r="B15" s="74" t="s">
        <v>4</v>
      </c>
      <c r="C15" s="74"/>
      <c r="D15" s="75"/>
      <c r="E15" s="1" t="s">
        <v>21</v>
      </c>
      <c r="F15" s="72"/>
      <c r="G15" s="1" t="s">
        <v>25</v>
      </c>
      <c r="H15" s="72"/>
    </row>
    <row r="16" spans="1:11" ht="36" customHeight="1" thickBot="1">
      <c r="A16" s="68"/>
      <c r="B16" s="69" t="str">
        <f>B6</f>
        <v>Asesores/as educativos/as activos/as al cierre del periodo t</v>
      </c>
      <c r="C16" s="69" t="s">
        <v>28</v>
      </c>
      <c r="D16" s="70" t="s">
        <v>28</v>
      </c>
      <c r="E16" s="12">
        <v>350</v>
      </c>
      <c r="F16" s="73"/>
      <c r="G16" s="12">
        <v>300</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Asesores/as educativos/as con formación al cierre del periodo t</v>
      </c>
      <c r="C19" s="69" t="s">
        <v>27</v>
      </c>
      <c r="D19" s="70" t="s">
        <v>27</v>
      </c>
      <c r="E19" s="12">
        <v>350</v>
      </c>
      <c r="F19" s="71">
        <f>IFERROR((E19/E21),"")</f>
        <v>1</v>
      </c>
      <c r="G19" s="12">
        <v>376</v>
      </c>
      <c r="H19" s="71">
        <f>IFERROR((G19/G21),"")</f>
        <v>1.4029850746268657</v>
      </c>
    </row>
    <row r="20" spans="1:11" ht="45.75" customHeight="1">
      <c r="A20" s="67"/>
      <c r="B20" s="74" t="s">
        <v>4</v>
      </c>
      <c r="C20" s="74"/>
      <c r="D20" s="75"/>
      <c r="E20" s="1" t="s">
        <v>21</v>
      </c>
      <c r="F20" s="72"/>
      <c r="G20" s="1" t="s">
        <v>25</v>
      </c>
      <c r="H20" s="72"/>
      <c r="K20" s="15"/>
    </row>
    <row r="21" spans="1:11" ht="36" customHeight="1" thickBot="1">
      <c r="A21" s="68"/>
      <c r="B21" s="69" t="str">
        <f>B6</f>
        <v>Asesores/as educativos/as activos/as al cierre del periodo t</v>
      </c>
      <c r="C21" s="69" t="s">
        <v>28</v>
      </c>
      <c r="D21" s="70" t="s">
        <v>28</v>
      </c>
      <c r="E21" s="12">
        <v>350</v>
      </c>
      <c r="F21" s="73"/>
      <c r="G21" s="12">
        <v>268</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81.458966565349542</v>
      </c>
      <c r="C26" s="21">
        <f>E4</f>
        <v>268</v>
      </c>
      <c r="D26" s="5">
        <f>E6</f>
        <v>329</v>
      </c>
      <c r="E26" s="27">
        <f>IFERROR((G26/H26*100),"")</f>
        <v>81.458966565349542</v>
      </c>
      <c r="F26" s="16">
        <f>IFERROR((G26/H26),"")</f>
        <v>0.81458966565349544</v>
      </c>
      <c r="G26" s="23">
        <f>G4</f>
        <v>268</v>
      </c>
      <c r="H26" s="23">
        <f>G6</f>
        <v>329</v>
      </c>
      <c r="I26" s="55"/>
      <c r="J26" s="56"/>
    </row>
    <row r="27" spans="1:11">
      <c r="A27" s="8" t="s">
        <v>5</v>
      </c>
      <c r="B27" s="27">
        <f>IFERROR((C27/D27*100),"")</f>
        <v>100</v>
      </c>
      <c r="C27" s="5">
        <f>E9</f>
        <v>329</v>
      </c>
      <c r="D27" s="5">
        <f>E11</f>
        <v>329</v>
      </c>
      <c r="E27" s="27">
        <f>IFERROR((G27/H27*100),"")</f>
        <v>99.699699699699693</v>
      </c>
      <c r="F27" s="16">
        <f>IFERROR((G27/H27),"")</f>
        <v>0.99699699699699695</v>
      </c>
      <c r="G27" s="7">
        <f>G9</f>
        <v>332</v>
      </c>
      <c r="H27" s="7">
        <f>G11</f>
        <v>333</v>
      </c>
      <c r="I27" s="57"/>
      <c r="J27" s="58"/>
    </row>
    <row r="28" spans="1:11">
      <c r="A28" s="8" t="s">
        <v>6</v>
      </c>
      <c r="B28" s="27">
        <f>IFERROR((C28/D28*100),"")</f>
        <v>98.285714285714292</v>
      </c>
      <c r="C28" s="5">
        <f>E14</f>
        <v>344</v>
      </c>
      <c r="D28" s="5">
        <f>E16</f>
        <v>350</v>
      </c>
      <c r="E28" s="27">
        <f>IFERROR((G28/H28*100),"")</f>
        <v>125</v>
      </c>
      <c r="F28" s="16">
        <f>IFERROR((G28/H28),"")</f>
        <v>1.25</v>
      </c>
      <c r="G28" s="23">
        <f>G14</f>
        <v>375</v>
      </c>
      <c r="H28" s="23">
        <f>G16</f>
        <v>300</v>
      </c>
      <c r="I28" s="57"/>
      <c r="J28" s="58"/>
    </row>
    <row r="29" spans="1:11" ht="17.25" thickBot="1">
      <c r="A29" s="9" t="s">
        <v>17</v>
      </c>
      <c r="B29" s="27">
        <f>IFERROR((C29/D29*100),"")</f>
        <v>100</v>
      </c>
      <c r="C29" s="10">
        <f>E19</f>
        <v>350</v>
      </c>
      <c r="D29" s="10">
        <f>E21</f>
        <v>350</v>
      </c>
      <c r="E29" s="26">
        <f>IFERROR((G29/H29*100),"")</f>
        <v>140.29850746268659</v>
      </c>
      <c r="F29" s="16">
        <f>IFERROR((G29/H29),"")</f>
        <v>1.4029850746268657</v>
      </c>
      <c r="G29" s="22">
        <f>G19</f>
        <v>376</v>
      </c>
      <c r="H29" s="22">
        <f>G21</f>
        <v>268</v>
      </c>
      <c r="I29" s="57"/>
      <c r="J29" s="58"/>
    </row>
    <row r="30" spans="1:11" ht="48.75" customHeight="1">
      <c r="A30" s="29" t="s">
        <v>77</v>
      </c>
      <c r="B30" s="95" t="s">
        <v>87</v>
      </c>
      <c r="C30" s="95"/>
      <c r="D30" s="95"/>
      <c r="E30" s="95"/>
      <c r="F30" s="95"/>
      <c r="G30" s="95"/>
      <c r="H30" s="95"/>
      <c r="I30" s="95"/>
    </row>
    <row r="31" spans="1:11" ht="0.75" customHeight="1">
      <c r="A31" s="20"/>
      <c r="B31" s="20"/>
      <c r="C31" s="20"/>
      <c r="D31" s="20"/>
      <c r="E31" s="20"/>
      <c r="F31" s="20"/>
      <c r="G31" s="20"/>
      <c r="H31" s="20"/>
      <c r="I31" s="20"/>
    </row>
    <row r="33" spans="1:9">
      <c r="A33" s="36" t="s">
        <v>36</v>
      </c>
      <c r="B33" s="36"/>
      <c r="D33" s="36" t="s">
        <v>29</v>
      </c>
      <c r="E33" s="36"/>
      <c r="H33" s="36" t="s">
        <v>41</v>
      </c>
      <c r="I33" s="36"/>
    </row>
    <row r="34" spans="1:9">
      <c r="A34" s="37" t="s">
        <v>18</v>
      </c>
      <c r="B34" s="37"/>
      <c r="D34" s="37" t="s">
        <v>19</v>
      </c>
      <c r="E34" s="37"/>
      <c r="F34" s="14"/>
      <c r="H34" s="38" t="s">
        <v>38</v>
      </c>
      <c r="I34" s="38"/>
    </row>
    <row r="35" spans="1:9" ht="30.75" customHeight="1">
      <c r="A35" s="33" t="s">
        <v>35</v>
      </c>
      <c r="B35" s="33"/>
      <c r="D35" s="33" t="s">
        <v>53</v>
      </c>
      <c r="E35" s="33"/>
      <c r="H35" s="38" t="s">
        <v>42</v>
      </c>
      <c r="I35" s="38"/>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K35"/>
  <sheetViews>
    <sheetView topLeftCell="B16" zoomScaleNormal="100"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74</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34</v>
      </c>
      <c r="C4" s="69" t="s">
        <v>27</v>
      </c>
      <c r="D4" s="70" t="s">
        <v>27</v>
      </c>
      <c r="E4" s="12">
        <v>1178</v>
      </c>
      <c r="F4" s="71">
        <f>IFERROR((E4/E6),"")</f>
        <v>0.1493597058450615</v>
      </c>
      <c r="G4" s="12">
        <v>804</v>
      </c>
      <c r="H4" s="71">
        <f>IFERROR((G4/G6),"")</f>
        <v>9.6252843289835993E-2</v>
      </c>
      <c r="K4" s="13"/>
    </row>
    <row r="5" spans="1:11" ht="46.5" customHeight="1">
      <c r="A5" s="67"/>
      <c r="B5" s="91" t="s">
        <v>4</v>
      </c>
      <c r="C5" s="74"/>
      <c r="D5" s="75"/>
      <c r="E5" s="1" t="s">
        <v>21</v>
      </c>
      <c r="F5" s="72"/>
      <c r="G5" s="1" t="s">
        <v>25</v>
      </c>
      <c r="H5" s="72"/>
      <c r="I5" s="11"/>
    </row>
    <row r="6" spans="1:11" ht="36" customHeight="1" thickBot="1">
      <c r="A6" s="68"/>
      <c r="B6" s="90" t="s">
        <v>31</v>
      </c>
      <c r="C6" s="69" t="s">
        <v>28</v>
      </c>
      <c r="D6" s="70" t="s">
        <v>28</v>
      </c>
      <c r="E6" s="12">
        <v>7887</v>
      </c>
      <c r="F6" s="73"/>
      <c r="G6" s="12">
        <v>8353</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 xml:space="preserve">Total de exámenes en línea del MEVyT aplicados en el periodo t </v>
      </c>
      <c r="C9" s="69" t="s">
        <v>27</v>
      </c>
      <c r="D9" s="70" t="s">
        <v>27</v>
      </c>
      <c r="E9" s="12">
        <v>3142</v>
      </c>
      <c r="F9" s="71">
        <f>IFERROR((E9/E11),"")</f>
        <v>0.14486606113698189</v>
      </c>
      <c r="G9" s="12">
        <v>1888</v>
      </c>
      <c r="H9" s="71">
        <f>IFERROR((G9/G11),"")</f>
        <v>9.7485413331956428E-2</v>
      </c>
    </row>
    <row r="10" spans="1:11" ht="47.25" customHeight="1">
      <c r="A10" s="85"/>
      <c r="B10" s="74" t="s">
        <v>4</v>
      </c>
      <c r="C10" s="74"/>
      <c r="D10" s="75"/>
      <c r="E10" s="1" t="s">
        <v>21</v>
      </c>
      <c r="F10" s="72"/>
      <c r="G10" s="1" t="s">
        <v>25</v>
      </c>
      <c r="H10" s="72"/>
    </row>
    <row r="11" spans="1:11" ht="36" customHeight="1" thickBot="1">
      <c r="A11" s="86"/>
      <c r="B11" s="69" t="str">
        <f>B6</f>
        <v>Total de exámenes aplicados en cualquier formato del MEVyT en el periodo t</v>
      </c>
      <c r="C11" s="69" t="s">
        <v>28</v>
      </c>
      <c r="D11" s="70" t="s">
        <v>28</v>
      </c>
      <c r="E11" s="12">
        <v>21689</v>
      </c>
      <c r="F11" s="73"/>
      <c r="G11" s="12">
        <v>19367</v>
      </c>
      <c r="H11" s="112"/>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 xml:space="preserve">Total de exámenes en línea del MEVyT aplicados en el periodo t </v>
      </c>
      <c r="C14" s="69" t="s">
        <v>27</v>
      </c>
      <c r="D14" s="70" t="s">
        <v>27</v>
      </c>
      <c r="E14" s="12">
        <v>5892</v>
      </c>
      <c r="F14" s="71">
        <f>IFERROR((E14/E16),"")</f>
        <v>0.16373488953730722</v>
      </c>
      <c r="G14" s="12">
        <v>3160</v>
      </c>
      <c r="H14" s="71">
        <f>IFERROR((G14/G16),"")</f>
        <v>0.10421819860822533</v>
      </c>
    </row>
    <row r="15" spans="1:11" ht="48.75" customHeight="1">
      <c r="A15" s="67"/>
      <c r="B15" s="74" t="s">
        <v>4</v>
      </c>
      <c r="C15" s="74"/>
      <c r="D15" s="75"/>
      <c r="E15" s="1" t="s">
        <v>21</v>
      </c>
      <c r="F15" s="72"/>
      <c r="G15" s="1" t="s">
        <v>25</v>
      </c>
      <c r="H15" s="72"/>
    </row>
    <row r="16" spans="1:11" ht="36" customHeight="1" thickBot="1">
      <c r="A16" s="68"/>
      <c r="B16" s="69" t="str">
        <f>B6</f>
        <v>Total de exámenes aplicados en cualquier formato del MEVyT en el periodo t</v>
      </c>
      <c r="C16" s="69" t="s">
        <v>28</v>
      </c>
      <c r="D16" s="70" t="s">
        <v>28</v>
      </c>
      <c r="E16" s="12">
        <v>35985</v>
      </c>
      <c r="F16" s="73"/>
      <c r="G16" s="12">
        <v>30321</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 xml:space="preserve">Total de exámenes en línea del MEVyT aplicados en el periodo t </v>
      </c>
      <c r="C19" s="69" t="s">
        <v>27</v>
      </c>
      <c r="D19" s="70" t="s">
        <v>27</v>
      </c>
      <c r="E19" s="12">
        <v>7856</v>
      </c>
      <c r="F19" s="71">
        <f>IFERROR((E19/E21),"")</f>
        <v>0.15937030875968677</v>
      </c>
      <c r="G19" s="12">
        <v>4455</v>
      </c>
      <c r="H19" s="71">
        <f>IFERROR((G19/G21),"")</f>
        <v>0.11227884469983367</v>
      </c>
    </row>
    <row r="20" spans="1:11" ht="45.75" customHeight="1">
      <c r="A20" s="67"/>
      <c r="B20" s="74" t="s">
        <v>4</v>
      </c>
      <c r="C20" s="74"/>
      <c r="D20" s="75"/>
      <c r="E20" s="1" t="s">
        <v>21</v>
      </c>
      <c r="F20" s="72"/>
      <c r="G20" s="1" t="s">
        <v>25</v>
      </c>
      <c r="H20" s="72"/>
      <c r="K20" s="15"/>
    </row>
    <row r="21" spans="1:11" ht="36" customHeight="1" thickBot="1">
      <c r="A21" s="68"/>
      <c r="B21" s="69" t="str">
        <f>B6</f>
        <v>Total de exámenes aplicados en cualquier formato del MEVyT en el periodo t</v>
      </c>
      <c r="C21" s="69" t="s">
        <v>28</v>
      </c>
      <c r="D21" s="70" t="s">
        <v>28</v>
      </c>
      <c r="E21" s="12">
        <v>49294</v>
      </c>
      <c r="F21" s="73"/>
      <c r="G21" s="12">
        <v>39678</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14.935970584506149</v>
      </c>
      <c r="C26" s="21">
        <f>E4</f>
        <v>1178</v>
      </c>
      <c r="D26" s="5">
        <f>E6</f>
        <v>7887</v>
      </c>
      <c r="E26" s="27">
        <f>IFERROR((G26/H26*100),"")</f>
        <v>9.6252843289836001</v>
      </c>
      <c r="F26" s="16">
        <f>IFERROR((G26/H26),"")</f>
        <v>9.6252843289835993E-2</v>
      </c>
      <c r="G26" s="23">
        <f>G4</f>
        <v>804</v>
      </c>
      <c r="H26" s="23">
        <f>G6</f>
        <v>8353</v>
      </c>
      <c r="I26" s="55"/>
      <c r="J26" s="56"/>
    </row>
    <row r="27" spans="1:11">
      <c r="A27" s="8" t="s">
        <v>5</v>
      </c>
      <c r="B27" s="27">
        <f>IFERROR((C27/D27*100),"")</f>
        <v>14.486606113698189</v>
      </c>
      <c r="C27" s="5">
        <f>E9</f>
        <v>3142</v>
      </c>
      <c r="D27" s="5">
        <f>E11</f>
        <v>21689</v>
      </c>
      <c r="E27" s="27">
        <f>IFERROR((G27/H27*100),"")</f>
        <v>9.748541333195643</v>
      </c>
      <c r="F27" s="16">
        <f>IFERROR((G27/H27),"")</f>
        <v>9.7485413331956428E-2</v>
      </c>
      <c r="G27" s="7">
        <f>G9</f>
        <v>1888</v>
      </c>
      <c r="H27" s="7">
        <f>G11</f>
        <v>19367</v>
      </c>
      <c r="I27" s="57"/>
      <c r="J27" s="58"/>
    </row>
    <row r="28" spans="1:11">
      <c r="A28" s="8" t="s">
        <v>6</v>
      </c>
      <c r="B28" s="27">
        <f>IFERROR((C28/D28*100),"")</f>
        <v>16.373488953730721</v>
      </c>
      <c r="C28" s="5">
        <f>E14</f>
        <v>5892</v>
      </c>
      <c r="D28" s="5">
        <f>E16</f>
        <v>35985</v>
      </c>
      <c r="E28" s="27">
        <f>IFERROR((G28/H28*100),"")</f>
        <v>10.421819860822533</v>
      </c>
      <c r="F28" s="16">
        <f>IFERROR((G28/H28),"")</f>
        <v>0.10421819860822533</v>
      </c>
      <c r="G28" s="23">
        <f>G14</f>
        <v>3160</v>
      </c>
      <c r="H28" s="23">
        <f>G16</f>
        <v>30321</v>
      </c>
      <c r="I28" s="57"/>
      <c r="J28" s="58"/>
    </row>
    <row r="29" spans="1:11" ht="17.25" thickBot="1">
      <c r="A29" s="9" t="s">
        <v>17</v>
      </c>
      <c r="B29" s="26">
        <f>IFERROR((C29/D29*100),"")</f>
        <v>15.937030875968677</v>
      </c>
      <c r="C29" s="10">
        <f>E19</f>
        <v>7856</v>
      </c>
      <c r="D29" s="10">
        <f>E21</f>
        <v>49294</v>
      </c>
      <c r="E29" s="26">
        <f>IFERROR((G29/H29*100),"")</f>
        <v>11.227884469983367</v>
      </c>
      <c r="F29" s="16">
        <f>IFERROR((G29/H29),"")</f>
        <v>0.11227884469983367</v>
      </c>
      <c r="G29" s="22">
        <f>G19</f>
        <v>4455</v>
      </c>
      <c r="H29" s="22">
        <f>G21</f>
        <v>39678</v>
      </c>
      <c r="I29" s="55"/>
      <c r="J29" s="56"/>
    </row>
    <row r="30" spans="1:11" ht="45" customHeight="1">
      <c r="A30" s="29" t="s">
        <v>77</v>
      </c>
      <c r="B30" s="107" t="s">
        <v>84</v>
      </c>
      <c r="C30" s="107"/>
      <c r="D30" s="107"/>
      <c r="E30" s="107"/>
      <c r="F30" s="107"/>
      <c r="G30" s="107"/>
      <c r="H30" s="107"/>
      <c r="I30" s="107"/>
    </row>
    <row r="31" spans="1:11" ht="25.5" customHeight="1">
      <c r="A31" s="20"/>
      <c r="B31" s="20"/>
      <c r="C31" s="20"/>
      <c r="D31" s="20"/>
      <c r="E31" s="20"/>
      <c r="F31" s="20"/>
      <c r="G31" s="20"/>
      <c r="H31" s="20"/>
      <c r="I31" s="20"/>
    </row>
    <row r="32" spans="1:11">
      <c r="A32" s="34"/>
      <c r="B32" s="35"/>
      <c r="C32" s="35"/>
      <c r="D32" s="35"/>
      <c r="E32" s="35"/>
      <c r="F32" s="19"/>
    </row>
    <row r="33" spans="1:9">
      <c r="A33" s="36" t="s">
        <v>36</v>
      </c>
      <c r="B33" s="36"/>
      <c r="D33" s="36" t="s">
        <v>29</v>
      </c>
      <c r="E33" s="36"/>
      <c r="H33" s="36" t="s">
        <v>54</v>
      </c>
      <c r="I33" s="36"/>
    </row>
    <row r="34" spans="1:9">
      <c r="A34" s="37" t="s">
        <v>18</v>
      </c>
      <c r="B34" s="37"/>
      <c r="D34" s="37" t="s">
        <v>19</v>
      </c>
      <c r="E34" s="37"/>
      <c r="F34" s="14"/>
      <c r="H34" s="38" t="s">
        <v>38</v>
      </c>
      <c r="I34" s="38"/>
    </row>
    <row r="35" spans="1:9" ht="34.5" customHeight="1">
      <c r="A35" s="33" t="s">
        <v>35</v>
      </c>
      <c r="B35" s="33"/>
      <c r="D35" s="33" t="s">
        <v>53</v>
      </c>
      <c r="E35" s="33"/>
      <c r="H35" s="33" t="s">
        <v>55</v>
      </c>
      <c r="I35" s="33"/>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2:E32"/>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K35"/>
  <sheetViews>
    <sheetView topLeftCell="A19" zoomScaleNormal="100"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75</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30</v>
      </c>
      <c r="C4" s="69" t="s">
        <v>27</v>
      </c>
      <c r="D4" s="70" t="s">
        <v>27</v>
      </c>
      <c r="E4" s="12">
        <v>6709</v>
      </c>
      <c r="F4" s="71">
        <f>IFERROR((E4/E6),"")</f>
        <v>0.85064029415493847</v>
      </c>
      <c r="G4" s="12">
        <v>7549</v>
      </c>
      <c r="H4" s="71">
        <f>IFERROR((G4/G6),"")</f>
        <v>0.90374715671016403</v>
      </c>
      <c r="K4" s="13"/>
    </row>
    <row r="5" spans="1:11" ht="46.5" customHeight="1">
      <c r="A5" s="67"/>
      <c r="B5" s="91" t="s">
        <v>4</v>
      </c>
      <c r="C5" s="74"/>
      <c r="D5" s="75"/>
      <c r="E5" s="1" t="s">
        <v>21</v>
      </c>
      <c r="F5" s="72"/>
      <c r="G5" s="1" t="s">
        <v>25</v>
      </c>
      <c r="H5" s="72"/>
      <c r="I5" s="11"/>
    </row>
    <row r="6" spans="1:11" ht="36" customHeight="1" thickBot="1">
      <c r="A6" s="68"/>
      <c r="B6" s="90" t="s">
        <v>31</v>
      </c>
      <c r="C6" s="69" t="s">
        <v>28</v>
      </c>
      <c r="D6" s="70" t="s">
        <v>28</v>
      </c>
      <c r="E6" s="12">
        <v>7887</v>
      </c>
      <c r="F6" s="73"/>
      <c r="G6" s="12">
        <v>8353</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Total de exámenes impresos del MEVyT aplicados en el periodo t</v>
      </c>
      <c r="C9" s="69" t="s">
        <v>27</v>
      </c>
      <c r="D9" s="70" t="s">
        <v>27</v>
      </c>
      <c r="E9" s="12">
        <v>18547</v>
      </c>
      <c r="F9" s="71">
        <f>IFERROR((E9/E11),"")</f>
        <v>0.85513393886301814</v>
      </c>
      <c r="G9" s="12">
        <v>17479</v>
      </c>
      <c r="H9" s="71">
        <f>IFERROR((G9/G11),"")</f>
        <v>0.90251458666804363</v>
      </c>
    </row>
    <row r="10" spans="1:11" ht="47.25" customHeight="1">
      <c r="A10" s="85"/>
      <c r="B10" s="74" t="s">
        <v>4</v>
      </c>
      <c r="C10" s="74"/>
      <c r="D10" s="75"/>
      <c r="E10" s="1" t="s">
        <v>21</v>
      </c>
      <c r="F10" s="72"/>
      <c r="G10" s="1" t="s">
        <v>25</v>
      </c>
      <c r="H10" s="72"/>
    </row>
    <row r="11" spans="1:11" ht="36" customHeight="1" thickBot="1">
      <c r="A11" s="86"/>
      <c r="B11" s="69" t="str">
        <f>B6</f>
        <v>Total de exámenes aplicados en cualquier formato del MEVyT en el periodo t</v>
      </c>
      <c r="C11" s="69" t="s">
        <v>28</v>
      </c>
      <c r="D11" s="70" t="s">
        <v>28</v>
      </c>
      <c r="E11" s="12">
        <v>21689</v>
      </c>
      <c r="F11" s="73"/>
      <c r="G11" s="12">
        <v>19367</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Total de exámenes impresos del MEVyT aplicados en el periodo t</v>
      </c>
      <c r="C14" s="69" t="s">
        <v>27</v>
      </c>
      <c r="D14" s="70" t="s">
        <v>27</v>
      </c>
      <c r="E14" s="12">
        <v>30093</v>
      </c>
      <c r="F14" s="71">
        <f>IFERROR((E14/E16),"")</f>
        <v>0.83626511046269281</v>
      </c>
      <c r="G14" s="12">
        <v>27161</v>
      </c>
      <c r="H14" s="71">
        <f>IFERROR((G14/G16),"")</f>
        <v>0.89578180139177466</v>
      </c>
    </row>
    <row r="15" spans="1:11" ht="48.75" customHeight="1">
      <c r="A15" s="67"/>
      <c r="B15" s="74" t="s">
        <v>4</v>
      </c>
      <c r="C15" s="74"/>
      <c r="D15" s="75"/>
      <c r="E15" s="1" t="s">
        <v>21</v>
      </c>
      <c r="F15" s="72"/>
      <c r="G15" s="1" t="s">
        <v>25</v>
      </c>
      <c r="H15" s="72"/>
    </row>
    <row r="16" spans="1:11" ht="36" customHeight="1" thickBot="1">
      <c r="A16" s="68"/>
      <c r="B16" s="69" t="str">
        <f>B6</f>
        <v>Total de exámenes aplicados en cualquier formato del MEVyT en el periodo t</v>
      </c>
      <c r="C16" s="69" t="s">
        <v>28</v>
      </c>
      <c r="D16" s="70" t="s">
        <v>28</v>
      </c>
      <c r="E16" s="12">
        <v>35985</v>
      </c>
      <c r="F16" s="73"/>
      <c r="G16" s="12">
        <v>30321</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Total de exámenes impresos del MEVyT aplicados en el periodo t</v>
      </c>
      <c r="C19" s="69" t="s">
        <v>27</v>
      </c>
      <c r="D19" s="70" t="s">
        <v>27</v>
      </c>
      <c r="E19" s="12">
        <v>41438</v>
      </c>
      <c r="F19" s="71">
        <f>IFERROR((E19/E21),"")</f>
        <v>0.84062969124031317</v>
      </c>
      <c r="G19" s="12">
        <v>35223</v>
      </c>
      <c r="H19" s="71">
        <f>IFERROR((G19/G21),"")</f>
        <v>0.88772115530016638</v>
      </c>
    </row>
    <row r="20" spans="1:11" ht="45.75" customHeight="1">
      <c r="A20" s="67"/>
      <c r="B20" s="74" t="s">
        <v>4</v>
      </c>
      <c r="C20" s="74"/>
      <c r="D20" s="75"/>
      <c r="E20" s="1" t="s">
        <v>21</v>
      </c>
      <c r="F20" s="72"/>
      <c r="G20" s="1" t="s">
        <v>25</v>
      </c>
      <c r="H20" s="72"/>
      <c r="K20" s="15"/>
    </row>
    <row r="21" spans="1:11" ht="36" customHeight="1" thickBot="1">
      <c r="A21" s="68"/>
      <c r="B21" s="69" t="str">
        <f>B6</f>
        <v>Total de exámenes aplicados en cualquier formato del MEVyT en el periodo t</v>
      </c>
      <c r="C21" s="69" t="s">
        <v>28</v>
      </c>
      <c r="D21" s="70" t="s">
        <v>28</v>
      </c>
      <c r="E21" s="12">
        <v>49294</v>
      </c>
      <c r="F21" s="73"/>
      <c r="G21" s="12">
        <v>39678</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85.064029415493849</v>
      </c>
      <c r="C26" s="21">
        <f>E4</f>
        <v>6709</v>
      </c>
      <c r="D26" s="5">
        <f>E6</f>
        <v>7887</v>
      </c>
      <c r="E26" s="27">
        <f>IFERROR((G26/H26*100),"")</f>
        <v>90.374715671016403</v>
      </c>
      <c r="F26" s="16">
        <f>IFERROR((G26/H26),"")</f>
        <v>0.90374715671016403</v>
      </c>
      <c r="G26" s="23">
        <f>G4</f>
        <v>7549</v>
      </c>
      <c r="H26" s="23">
        <f>G6</f>
        <v>8353</v>
      </c>
      <c r="I26" s="55"/>
      <c r="J26" s="56"/>
    </row>
    <row r="27" spans="1:11">
      <c r="A27" s="8" t="s">
        <v>5</v>
      </c>
      <c r="B27" s="27">
        <f>IFERROR((C27/D27*100),"")</f>
        <v>85.513393886301813</v>
      </c>
      <c r="C27" s="5">
        <f>E9</f>
        <v>18547</v>
      </c>
      <c r="D27" s="5">
        <f>E11</f>
        <v>21689</v>
      </c>
      <c r="E27" s="27">
        <f>IFERROR((G27/H27*100),"")</f>
        <v>90.251458666804368</v>
      </c>
      <c r="F27" s="16">
        <f>IFERROR((G27/H27),"")</f>
        <v>0.90251458666804363</v>
      </c>
      <c r="G27" s="7">
        <f>G9</f>
        <v>17479</v>
      </c>
      <c r="H27" s="7">
        <f>G11</f>
        <v>19367</v>
      </c>
      <c r="I27" s="57"/>
      <c r="J27" s="58"/>
    </row>
    <row r="28" spans="1:11">
      <c r="A28" s="8" t="s">
        <v>6</v>
      </c>
      <c r="B28" s="27">
        <f>IFERROR((C28/D28*100),"")</f>
        <v>83.626511046269286</v>
      </c>
      <c r="C28" s="5">
        <f>E14</f>
        <v>30093</v>
      </c>
      <c r="D28" s="5">
        <f>E16</f>
        <v>35985</v>
      </c>
      <c r="E28" s="27">
        <f>IFERROR((G28/H28*100),"")</f>
        <v>89.578180139177462</v>
      </c>
      <c r="F28" s="24">
        <f>IFERROR((G28/H28),"")</f>
        <v>0.89578180139177466</v>
      </c>
      <c r="G28" s="23">
        <f>G14</f>
        <v>27161</v>
      </c>
      <c r="H28" s="23">
        <f>G16</f>
        <v>30321</v>
      </c>
      <c r="I28" s="57"/>
      <c r="J28" s="58"/>
    </row>
    <row r="29" spans="1:11" ht="17.25" thickBot="1">
      <c r="A29" s="9" t="s">
        <v>17</v>
      </c>
      <c r="B29" s="26">
        <f>IFERROR((C29/D29*100),"")</f>
        <v>84.062969124031312</v>
      </c>
      <c r="C29" s="10">
        <f>E19</f>
        <v>41438</v>
      </c>
      <c r="D29" s="10">
        <f>E21</f>
        <v>49294</v>
      </c>
      <c r="E29" s="26">
        <f>IFERROR((G29/H29*100),"")</f>
        <v>88.772115530016634</v>
      </c>
      <c r="F29" s="24">
        <f>IFERROR((G29/H29),"")</f>
        <v>0.88772115530016638</v>
      </c>
      <c r="G29" s="22">
        <f>G19</f>
        <v>35223</v>
      </c>
      <c r="H29" s="22">
        <f>G21</f>
        <v>39678</v>
      </c>
      <c r="I29" s="102"/>
      <c r="J29" s="103"/>
    </row>
    <row r="30" spans="1:11" ht="45" customHeight="1">
      <c r="A30" s="29" t="s">
        <v>77</v>
      </c>
      <c r="B30" s="107" t="s">
        <v>85</v>
      </c>
      <c r="C30" s="107"/>
      <c r="D30" s="107"/>
      <c r="E30" s="107"/>
      <c r="F30" s="107"/>
      <c r="G30" s="107"/>
      <c r="H30" s="107"/>
      <c r="I30" s="107"/>
    </row>
    <row r="31" spans="1:11" ht="18" customHeight="1">
      <c r="A31" s="20"/>
      <c r="B31" s="20"/>
      <c r="C31" s="20"/>
      <c r="D31" s="20"/>
      <c r="E31" s="20"/>
      <c r="F31" s="20"/>
      <c r="G31" s="20"/>
      <c r="H31" s="20"/>
      <c r="I31" s="20"/>
    </row>
    <row r="33" spans="1:9">
      <c r="A33" s="36" t="s">
        <v>36</v>
      </c>
      <c r="B33" s="36"/>
      <c r="D33" s="36" t="s">
        <v>29</v>
      </c>
      <c r="E33" s="36"/>
      <c r="H33" s="36" t="s">
        <v>54</v>
      </c>
      <c r="I33" s="36"/>
    </row>
    <row r="34" spans="1:9">
      <c r="A34" s="37" t="s">
        <v>18</v>
      </c>
      <c r="B34" s="37"/>
      <c r="D34" s="37" t="s">
        <v>19</v>
      </c>
      <c r="E34" s="37"/>
      <c r="F34" s="14"/>
      <c r="H34" s="38" t="s">
        <v>38</v>
      </c>
      <c r="I34" s="38"/>
    </row>
    <row r="35" spans="1:9" ht="33" customHeight="1">
      <c r="A35" s="33" t="s">
        <v>35</v>
      </c>
      <c r="B35" s="33"/>
      <c r="D35" s="33" t="s">
        <v>53</v>
      </c>
      <c r="E35" s="33"/>
      <c r="H35" s="33" t="s">
        <v>55</v>
      </c>
      <c r="I35" s="33"/>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topLeftCell="B16" zoomScale="110" zoomScaleNormal="110" workbookViewId="0">
      <selection activeCell="H19" sqref="H19:H21"/>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92" t="s">
        <v>57</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58</v>
      </c>
      <c r="C4" s="69" t="s">
        <v>27</v>
      </c>
      <c r="D4" s="70" t="s">
        <v>27</v>
      </c>
      <c r="E4" s="12"/>
      <c r="F4" s="76"/>
      <c r="G4" s="12"/>
      <c r="H4" s="76"/>
      <c r="K4" s="13"/>
    </row>
    <row r="5" spans="1:11" ht="46.5" customHeight="1">
      <c r="A5" s="67"/>
      <c r="B5" s="91" t="s">
        <v>4</v>
      </c>
      <c r="C5" s="74"/>
      <c r="D5" s="75"/>
      <c r="E5" s="1" t="s">
        <v>21</v>
      </c>
      <c r="F5" s="77"/>
      <c r="G5" s="1" t="s">
        <v>25</v>
      </c>
      <c r="H5" s="77"/>
      <c r="I5" s="11"/>
    </row>
    <row r="6" spans="1:11" ht="36" customHeight="1" thickBot="1">
      <c r="A6" s="68"/>
      <c r="B6" s="90" t="s">
        <v>33</v>
      </c>
      <c r="C6" s="69" t="s">
        <v>28</v>
      </c>
      <c r="D6" s="70" t="s">
        <v>28</v>
      </c>
      <c r="E6" s="12"/>
      <c r="F6" s="78"/>
      <c r="G6" s="12"/>
      <c r="H6" s="78"/>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90" t="str">
        <f>B4</f>
        <v xml:space="preserve"> Población analfabeta de 15 años y más que concluyó el nivel inicial en el período t </v>
      </c>
      <c r="C9" s="69" t="s">
        <v>27</v>
      </c>
      <c r="D9" s="70" t="s">
        <v>27</v>
      </c>
      <c r="E9" s="12"/>
      <c r="F9" s="76"/>
      <c r="G9" s="12"/>
      <c r="H9" s="76"/>
    </row>
    <row r="10" spans="1:11" ht="47.25" customHeight="1">
      <c r="A10" s="85"/>
      <c r="B10" s="74" t="s">
        <v>4</v>
      </c>
      <c r="C10" s="74"/>
      <c r="D10" s="75"/>
      <c r="E10" s="1" t="s">
        <v>21</v>
      </c>
      <c r="F10" s="77"/>
      <c r="G10" s="1" t="s">
        <v>25</v>
      </c>
      <c r="H10" s="77"/>
    </row>
    <row r="11" spans="1:11" ht="36" customHeight="1" thickBot="1">
      <c r="A11" s="86"/>
      <c r="B11" s="69" t="str">
        <f>B6</f>
        <v>Población de 15 años y más analfabeta en t-1</v>
      </c>
      <c r="C11" s="69" t="s">
        <v>28</v>
      </c>
      <c r="D11" s="70" t="s">
        <v>28</v>
      </c>
      <c r="E11" s="12"/>
      <c r="F11" s="78"/>
      <c r="G11" s="12"/>
      <c r="H11" s="78"/>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 xml:space="preserve"> Población analfabeta de 15 años y más que concluyó el nivel inicial en el período t </v>
      </c>
      <c r="C14" s="69" t="s">
        <v>27</v>
      </c>
      <c r="D14" s="70" t="s">
        <v>27</v>
      </c>
      <c r="E14" s="12"/>
      <c r="F14" s="76"/>
      <c r="G14" s="12"/>
      <c r="H14" s="79"/>
    </row>
    <row r="15" spans="1:11" ht="48.75" customHeight="1">
      <c r="A15" s="67"/>
      <c r="B15" s="74" t="s">
        <v>4</v>
      </c>
      <c r="C15" s="74"/>
      <c r="D15" s="75"/>
      <c r="E15" s="1" t="s">
        <v>21</v>
      </c>
      <c r="F15" s="77"/>
      <c r="G15" s="1" t="s">
        <v>25</v>
      </c>
      <c r="H15" s="80"/>
    </row>
    <row r="16" spans="1:11" ht="36" customHeight="1" thickBot="1">
      <c r="A16" s="68"/>
      <c r="B16" s="69" t="str">
        <f>B6</f>
        <v>Población de 15 años y más analfabeta en t-1</v>
      </c>
      <c r="C16" s="69" t="s">
        <v>28</v>
      </c>
      <c r="D16" s="70" t="s">
        <v>28</v>
      </c>
      <c r="E16" s="12"/>
      <c r="F16" s="78"/>
      <c r="G16" s="12"/>
      <c r="H16" s="81"/>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 xml:space="preserve"> Población analfabeta de 15 años y más que concluyó el nivel inicial en el período t </v>
      </c>
      <c r="C19" s="69" t="s">
        <v>27</v>
      </c>
      <c r="D19" s="70" t="s">
        <v>27</v>
      </c>
      <c r="E19" s="12">
        <v>524</v>
      </c>
      <c r="F19" s="71">
        <f>E19/E21</f>
        <v>1.2593126652247056E-2</v>
      </c>
      <c r="G19" s="12">
        <v>263</v>
      </c>
      <c r="H19" s="71">
        <f>IFERROR((G19/G21),"")</f>
        <v>6.3205960105743812E-3</v>
      </c>
    </row>
    <row r="20" spans="1:11" ht="45.75" customHeight="1">
      <c r="A20" s="67"/>
      <c r="B20" s="74" t="s">
        <v>4</v>
      </c>
      <c r="C20" s="74"/>
      <c r="D20" s="75"/>
      <c r="E20" s="1" t="s">
        <v>21</v>
      </c>
      <c r="F20" s="72"/>
      <c r="G20" s="1" t="s">
        <v>25</v>
      </c>
      <c r="H20" s="72"/>
      <c r="K20" s="15"/>
    </row>
    <row r="21" spans="1:11" ht="36" customHeight="1" thickBot="1">
      <c r="A21" s="68"/>
      <c r="B21" s="69" t="str">
        <f>B6</f>
        <v>Población de 15 años y más analfabeta en t-1</v>
      </c>
      <c r="C21" s="69" t="s">
        <v>28</v>
      </c>
      <c r="D21" s="70" t="s">
        <v>28</v>
      </c>
      <c r="E21" s="12">
        <v>41610</v>
      </c>
      <c r="F21" s="73"/>
      <c r="G21" s="12">
        <v>41610</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4"/>
      <c r="C26" s="5"/>
      <c r="D26" s="5"/>
      <c r="E26" s="6"/>
      <c r="F26" s="16"/>
      <c r="G26" s="7"/>
      <c r="H26" s="7"/>
      <c r="I26" s="55"/>
      <c r="J26" s="56"/>
    </row>
    <row r="27" spans="1:11">
      <c r="A27" s="8" t="s">
        <v>5</v>
      </c>
      <c r="B27" s="4"/>
      <c r="C27" s="5"/>
      <c r="D27" s="5"/>
      <c r="E27" s="6"/>
      <c r="F27" s="16"/>
      <c r="G27" s="7"/>
      <c r="H27" s="7"/>
      <c r="I27" s="57"/>
      <c r="J27" s="58"/>
    </row>
    <row r="28" spans="1:11">
      <c r="A28" s="8" t="s">
        <v>6</v>
      </c>
      <c r="B28" s="4"/>
      <c r="C28" s="5"/>
      <c r="D28" s="5"/>
      <c r="E28" s="18"/>
      <c r="F28" s="16"/>
      <c r="G28" s="7"/>
      <c r="H28" s="7"/>
      <c r="I28" s="57"/>
      <c r="J28" s="58"/>
    </row>
    <row r="29" spans="1:11" ht="17.25" customHeight="1" thickBot="1">
      <c r="A29" s="9" t="s">
        <v>17</v>
      </c>
      <c r="B29" s="26">
        <f>C29/D29*100</f>
        <v>1.2593126652247055</v>
      </c>
      <c r="C29" s="10">
        <f>E19</f>
        <v>524</v>
      </c>
      <c r="D29" s="10">
        <f>E21</f>
        <v>41610</v>
      </c>
      <c r="E29" s="26">
        <f>IFERROR((G29/H29*100),"")</f>
        <v>0.63205960105743808</v>
      </c>
      <c r="F29" s="24">
        <f>IFERROR((G29/H29),"")</f>
        <v>6.3205960105743812E-3</v>
      </c>
      <c r="G29" s="22">
        <f>G19</f>
        <v>263</v>
      </c>
      <c r="H29" s="22">
        <f>G21</f>
        <v>41610</v>
      </c>
      <c r="I29" s="59"/>
      <c r="J29" s="59"/>
    </row>
    <row r="30" spans="1:11" ht="45" customHeight="1">
      <c r="A30" s="29" t="s">
        <v>77</v>
      </c>
      <c r="B30" s="39" t="s">
        <v>78</v>
      </c>
      <c r="C30" s="39"/>
      <c r="D30" s="39"/>
      <c r="E30" s="39"/>
      <c r="F30" s="39"/>
      <c r="G30" s="39"/>
      <c r="H30" s="39"/>
      <c r="I30" s="39"/>
    </row>
    <row r="31" spans="1:11" ht="25.5" customHeight="1">
      <c r="A31" s="20"/>
      <c r="B31" s="20"/>
      <c r="C31" s="20"/>
      <c r="D31" s="20"/>
      <c r="E31" s="20"/>
      <c r="F31" s="20"/>
      <c r="G31" s="20"/>
      <c r="H31" s="20"/>
      <c r="I31" s="20"/>
    </row>
    <row r="32" spans="1:11">
      <c r="A32" s="34"/>
      <c r="B32" s="35"/>
      <c r="C32" s="35"/>
      <c r="D32" s="35"/>
      <c r="E32" s="35"/>
      <c r="F32" s="19"/>
    </row>
    <row r="33" spans="1:9">
      <c r="A33" s="36" t="s">
        <v>36</v>
      </c>
      <c r="B33" s="36"/>
      <c r="D33" s="36" t="s">
        <v>29</v>
      </c>
      <c r="E33" s="36"/>
      <c r="H33" s="36" t="s">
        <v>37</v>
      </c>
      <c r="I33" s="36"/>
    </row>
    <row r="34" spans="1:9">
      <c r="A34" s="37" t="s">
        <v>18</v>
      </c>
      <c r="B34" s="37"/>
      <c r="D34" s="37" t="s">
        <v>19</v>
      </c>
      <c r="E34" s="37"/>
      <c r="F34" s="14"/>
      <c r="H34" s="38" t="s">
        <v>38</v>
      </c>
      <c r="I34" s="38"/>
    </row>
    <row r="35" spans="1:9" ht="30" customHeight="1">
      <c r="A35" s="33" t="s">
        <v>35</v>
      </c>
      <c r="B35" s="33"/>
      <c r="D35" s="33" t="s">
        <v>53</v>
      </c>
      <c r="E35" s="33"/>
      <c r="H35" s="38" t="s">
        <v>39</v>
      </c>
      <c r="I35" s="38"/>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2:E32"/>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K35"/>
  <sheetViews>
    <sheetView topLeftCell="A19" zoomScale="91" zoomScaleNormal="91"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60</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59</v>
      </c>
      <c r="C4" s="69" t="s">
        <v>27</v>
      </c>
      <c r="D4" s="70" t="s">
        <v>27</v>
      </c>
      <c r="E4" s="12"/>
      <c r="F4" s="76"/>
      <c r="G4" s="12"/>
      <c r="H4" s="76"/>
      <c r="K4" s="13"/>
    </row>
    <row r="5" spans="1:11" ht="46.5" customHeight="1">
      <c r="A5" s="67"/>
      <c r="B5" s="91" t="s">
        <v>4</v>
      </c>
      <c r="C5" s="74"/>
      <c r="D5" s="75"/>
      <c r="E5" s="1" t="s">
        <v>21</v>
      </c>
      <c r="F5" s="77"/>
      <c r="G5" s="1" t="s">
        <v>25</v>
      </c>
      <c r="H5" s="77"/>
      <c r="I5" s="11"/>
    </row>
    <row r="6" spans="1:11" ht="36" customHeight="1" thickBot="1">
      <c r="A6" s="68"/>
      <c r="B6" s="90" t="s">
        <v>62</v>
      </c>
      <c r="C6" s="69" t="s">
        <v>28</v>
      </c>
      <c r="D6" s="70" t="s">
        <v>28</v>
      </c>
      <c r="E6" s="12"/>
      <c r="F6" s="78"/>
      <c r="G6" s="12"/>
      <c r="H6" s="78"/>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Población de 15 años y más que concluyó el nivel Primaria en el periodo t</v>
      </c>
      <c r="C9" s="69" t="s">
        <v>27</v>
      </c>
      <c r="D9" s="70" t="s">
        <v>27</v>
      </c>
      <c r="E9" s="12"/>
      <c r="F9" s="76"/>
      <c r="G9" s="12"/>
      <c r="H9" s="76"/>
    </row>
    <row r="10" spans="1:11" ht="47.25" customHeight="1">
      <c r="A10" s="85"/>
      <c r="B10" s="74" t="s">
        <v>4</v>
      </c>
      <c r="C10" s="74"/>
      <c r="D10" s="75"/>
      <c r="E10" s="1" t="s">
        <v>21</v>
      </c>
      <c r="F10" s="77"/>
      <c r="G10" s="1" t="s">
        <v>25</v>
      </c>
      <c r="H10" s="77"/>
    </row>
    <row r="11" spans="1:11" ht="36" customHeight="1" thickBot="1">
      <c r="A11" s="86"/>
      <c r="B11" s="69" t="str">
        <f>B6</f>
        <v>Población de 15 años y más sin Primaria en el periodo t-1</v>
      </c>
      <c r="C11" s="69" t="s">
        <v>28</v>
      </c>
      <c r="D11" s="70" t="s">
        <v>28</v>
      </c>
      <c r="E11" s="12"/>
      <c r="F11" s="78"/>
      <c r="G11" s="12"/>
      <c r="H11" s="78"/>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Población de 15 años y más que concluyó el nivel Primaria en el periodo t</v>
      </c>
      <c r="C14" s="69" t="s">
        <v>27</v>
      </c>
      <c r="D14" s="70" t="s">
        <v>27</v>
      </c>
      <c r="E14" s="12"/>
      <c r="F14" s="76"/>
      <c r="G14" s="12"/>
      <c r="H14" s="79"/>
    </row>
    <row r="15" spans="1:11" ht="48.75" customHeight="1">
      <c r="A15" s="67"/>
      <c r="B15" s="74" t="s">
        <v>4</v>
      </c>
      <c r="C15" s="74"/>
      <c r="D15" s="75"/>
      <c r="E15" s="1" t="s">
        <v>21</v>
      </c>
      <c r="F15" s="77"/>
      <c r="G15" s="1" t="s">
        <v>25</v>
      </c>
      <c r="H15" s="80"/>
    </row>
    <row r="16" spans="1:11" ht="36" customHeight="1" thickBot="1">
      <c r="A16" s="68"/>
      <c r="B16" s="69" t="str">
        <f>B6</f>
        <v>Población de 15 años y más sin Primaria en el periodo t-1</v>
      </c>
      <c r="C16" s="69" t="s">
        <v>28</v>
      </c>
      <c r="D16" s="70" t="s">
        <v>28</v>
      </c>
      <c r="E16" s="12"/>
      <c r="F16" s="78"/>
      <c r="G16" s="12"/>
      <c r="H16" s="81"/>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Población de 15 años y más que concluyó el nivel Primaria en el periodo t</v>
      </c>
      <c r="C19" s="69" t="s">
        <v>27</v>
      </c>
      <c r="D19" s="70" t="s">
        <v>27</v>
      </c>
      <c r="E19" s="12">
        <v>2040</v>
      </c>
      <c r="F19" s="71">
        <f>E19/E21</f>
        <v>2.2452371256562367E-2</v>
      </c>
      <c r="G19" s="12">
        <v>2249</v>
      </c>
      <c r="H19" s="71">
        <f>IFERROR((G19/G21),"")</f>
        <v>2.4752638703925862E-2</v>
      </c>
    </row>
    <row r="20" spans="1:11" ht="45.75" customHeight="1">
      <c r="A20" s="67"/>
      <c r="B20" s="74" t="s">
        <v>4</v>
      </c>
      <c r="C20" s="74"/>
      <c r="D20" s="75"/>
      <c r="E20" s="1" t="s">
        <v>21</v>
      </c>
      <c r="F20" s="72"/>
      <c r="G20" s="1" t="s">
        <v>25</v>
      </c>
      <c r="H20" s="72"/>
      <c r="K20" s="15"/>
    </row>
    <row r="21" spans="1:11" ht="36" customHeight="1" thickBot="1">
      <c r="A21" s="68"/>
      <c r="B21" s="69" t="str">
        <f>B6</f>
        <v>Población de 15 años y más sin Primaria en el periodo t-1</v>
      </c>
      <c r="C21" s="69" t="s">
        <v>28</v>
      </c>
      <c r="D21" s="70" t="s">
        <v>28</v>
      </c>
      <c r="E21" s="12">
        <v>90859</v>
      </c>
      <c r="F21" s="73"/>
      <c r="G21" s="12">
        <v>90859</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4"/>
      <c r="C26" s="5"/>
      <c r="D26" s="5"/>
      <c r="E26" s="6"/>
      <c r="F26" s="16"/>
      <c r="G26" s="7"/>
      <c r="H26" s="7"/>
      <c r="I26" s="55"/>
      <c r="J26" s="56"/>
    </row>
    <row r="27" spans="1:11">
      <c r="A27" s="8" t="s">
        <v>5</v>
      </c>
      <c r="B27" s="4"/>
      <c r="C27" s="5"/>
      <c r="D27" s="5"/>
      <c r="E27" s="6"/>
      <c r="F27" s="16"/>
      <c r="G27" s="7"/>
      <c r="H27" s="7"/>
      <c r="I27" s="57"/>
      <c r="J27" s="58"/>
    </row>
    <row r="28" spans="1:11">
      <c r="A28" s="8" t="s">
        <v>6</v>
      </c>
      <c r="B28" s="4"/>
      <c r="C28" s="5"/>
      <c r="D28" s="5"/>
      <c r="E28" s="18"/>
      <c r="F28" s="16"/>
      <c r="G28" s="7"/>
      <c r="H28" s="7"/>
      <c r="I28" s="57"/>
      <c r="J28" s="58"/>
    </row>
    <row r="29" spans="1:11" ht="17.25" customHeight="1" thickBot="1">
      <c r="A29" s="9" t="s">
        <v>17</v>
      </c>
      <c r="B29" s="26">
        <f>C29/D29*100</f>
        <v>2.2452371256562369</v>
      </c>
      <c r="C29" s="10">
        <f>E19</f>
        <v>2040</v>
      </c>
      <c r="D29" s="10">
        <f>E21</f>
        <v>90859</v>
      </c>
      <c r="E29" s="26">
        <f>IFERROR((G29/H29*100),"")</f>
        <v>2.4752638703925864</v>
      </c>
      <c r="F29" s="16">
        <f>IFERROR((G29/H29),"")</f>
        <v>2.4752638703925862E-2</v>
      </c>
      <c r="G29" s="22">
        <f>G19</f>
        <v>2249</v>
      </c>
      <c r="H29" s="22">
        <f>G21</f>
        <v>90859</v>
      </c>
      <c r="I29" s="59"/>
      <c r="J29" s="59"/>
    </row>
    <row r="30" spans="1:11" ht="45" customHeight="1">
      <c r="A30" s="29" t="s">
        <v>77</v>
      </c>
      <c r="B30" s="39" t="s">
        <v>79</v>
      </c>
      <c r="C30" s="39"/>
      <c r="D30" s="39"/>
      <c r="E30" s="39"/>
      <c r="F30" s="39"/>
      <c r="G30" s="39"/>
      <c r="H30" s="39"/>
      <c r="I30" s="39"/>
    </row>
    <row r="31" spans="1:11" ht="27.75" customHeight="1">
      <c r="A31" s="20"/>
      <c r="B31" s="20"/>
      <c r="C31" s="20"/>
      <c r="D31" s="20"/>
      <c r="E31" s="20"/>
      <c r="F31" s="20"/>
      <c r="G31" s="20"/>
      <c r="H31" s="20"/>
      <c r="I31" s="20"/>
    </row>
    <row r="33" spans="1:9">
      <c r="A33" s="36" t="s">
        <v>36</v>
      </c>
      <c r="B33" s="36"/>
      <c r="D33" s="36" t="s">
        <v>29</v>
      </c>
      <c r="E33" s="36"/>
      <c r="H33" s="36" t="s">
        <v>37</v>
      </c>
      <c r="I33" s="36"/>
    </row>
    <row r="34" spans="1:9">
      <c r="A34" s="37" t="s">
        <v>18</v>
      </c>
      <c r="B34" s="37"/>
      <c r="D34" s="37" t="s">
        <v>19</v>
      </c>
      <c r="E34" s="37"/>
      <c r="F34" s="14"/>
      <c r="H34" s="38" t="s">
        <v>38</v>
      </c>
      <c r="I34" s="38"/>
    </row>
    <row r="35" spans="1:9" ht="32.25" customHeight="1">
      <c r="A35" s="33" t="s">
        <v>35</v>
      </c>
      <c r="B35" s="33"/>
      <c r="D35" s="33" t="s">
        <v>53</v>
      </c>
      <c r="E35" s="33"/>
      <c r="H35" s="38" t="s">
        <v>39</v>
      </c>
      <c r="I35" s="38"/>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K35"/>
  <sheetViews>
    <sheetView topLeftCell="A13" zoomScale="78" zoomScaleNormal="78" workbookViewId="0">
      <selection activeCell="F19" sqref="F19:F21"/>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61</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63</v>
      </c>
      <c r="C4" s="69" t="s">
        <v>27</v>
      </c>
      <c r="D4" s="70" t="s">
        <v>27</v>
      </c>
      <c r="E4" s="12"/>
      <c r="F4" s="76"/>
      <c r="G4" s="12"/>
      <c r="H4" s="76"/>
      <c r="K4" s="13"/>
    </row>
    <row r="5" spans="1:11" ht="46.5" customHeight="1">
      <c r="A5" s="67"/>
      <c r="B5" s="91" t="s">
        <v>4</v>
      </c>
      <c r="C5" s="74"/>
      <c r="D5" s="75"/>
      <c r="E5" s="1" t="s">
        <v>21</v>
      </c>
      <c r="F5" s="77"/>
      <c r="G5" s="1" t="s">
        <v>25</v>
      </c>
      <c r="H5" s="77"/>
      <c r="I5" s="11"/>
    </row>
    <row r="6" spans="1:11" ht="36" customHeight="1" thickBot="1">
      <c r="A6" s="68"/>
      <c r="B6" s="90" t="s">
        <v>64</v>
      </c>
      <c r="C6" s="69" t="s">
        <v>28</v>
      </c>
      <c r="D6" s="70" t="s">
        <v>28</v>
      </c>
      <c r="E6" s="12"/>
      <c r="F6" s="78"/>
      <c r="G6" s="12"/>
      <c r="H6" s="78"/>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 xml:space="preserve">Población de 15 años y más que concluyó el nivel Secundaria en el periodo t </v>
      </c>
      <c r="C9" s="69" t="s">
        <v>27</v>
      </c>
      <c r="D9" s="70" t="s">
        <v>27</v>
      </c>
      <c r="E9" s="12"/>
      <c r="F9" s="76"/>
      <c r="G9" s="12"/>
      <c r="H9" s="76"/>
    </row>
    <row r="10" spans="1:11" ht="47.25" customHeight="1">
      <c r="A10" s="85"/>
      <c r="B10" s="74" t="s">
        <v>4</v>
      </c>
      <c r="C10" s="74"/>
      <c r="D10" s="75"/>
      <c r="E10" s="1" t="s">
        <v>21</v>
      </c>
      <c r="F10" s="77"/>
      <c r="G10" s="1" t="s">
        <v>25</v>
      </c>
      <c r="H10" s="77"/>
    </row>
    <row r="11" spans="1:11" ht="36" customHeight="1" thickBot="1">
      <c r="A11" s="86"/>
      <c r="B11" s="69" t="str">
        <f>B6</f>
        <v>Población de 15 años y más Sin Secundaria en el periodo t-1</v>
      </c>
      <c r="C11" s="69" t="s">
        <v>28</v>
      </c>
      <c r="D11" s="70" t="s">
        <v>28</v>
      </c>
      <c r="E11" s="12"/>
      <c r="F11" s="78"/>
      <c r="G11" s="12"/>
      <c r="H11" s="78"/>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 xml:space="preserve">Población de 15 años y más que concluyó el nivel Secundaria en el periodo t </v>
      </c>
      <c r="C14" s="69" t="s">
        <v>27</v>
      </c>
      <c r="D14" s="70" t="s">
        <v>27</v>
      </c>
      <c r="E14" s="12"/>
      <c r="F14" s="76"/>
      <c r="G14" s="12"/>
      <c r="H14" s="79"/>
    </row>
    <row r="15" spans="1:11" ht="48.75" customHeight="1">
      <c r="A15" s="67"/>
      <c r="B15" s="74" t="s">
        <v>4</v>
      </c>
      <c r="C15" s="74"/>
      <c r="D15" s="75"/>
      <c r="E15" s="1" t="s">
        <v>21</v>
      </c>
      <c r="F15" s="77"/>
      <c r="G15" s="1" t="s">
        <v>25</v>
      </c>
      <c r="H15" s="80"/>
    </row>
    <row r="16" spans="1:11" ht="36" customHeight="1" thickBot="1">
      <c r="A16" s="68"/>
      <c r="B16" s="69" t="str">
        <f>B6</f>
        <v>Población de 15 años y más Sin Secundaria en el periodo t-1</v>
      </c>
      <c r="C16" s="69" t="s">
        <v>28</v>
      </c>
      <c r="D16" s="70" t="s">
        <v>28</v>
      </c>
      <c r="E16" s="12"/>
      <c r="F16" s="78"/>
      <c r="G16" s="12"/>
      <c r="H16" s="81"/>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 xml:space="preserve">Población de 15 años y más que concluyó el nivel Secundaria en el periodo t </v>
      </c>
      <c r="C19" s="69" t="s">
        <v>27</v>
      </c>
      <c r="D19" s="70" t="s">
        <v>27</v>
      </c>
      <c r="E19" s="12">
        <v>4426</v>
      </c>
      <c r="F19" s="71">
        <f>E19/E21</f>
        <v>2.4735515528158586E-2</v>
      </c>
      <c r="G19" s="12">
        <v>3758</v>
      </c>
      <c r="H19" s="71">
        <f>IFERROR((G19/G21),"")</f>
        <v>2.1002274594401255E-2</v>
      </c>
    </row>
    <row r="20" spans="1:11" ht="45.75" customHeight="1">
      <c r="A20" s="67"/>
      <c r="B20" s="74" t="s">
        <v>4</v>
      </c>
      <c r="C20" s="74"/>
      <c r="D20" s="75"/>
      <c r="E20" s="1" t="s">
        <v>21</v>
      </c>
      <c r="F20" s="72"/>
      <c r="G20" s="1" t="s">
        <v>25</v>
      </c>
      <c r="H20" s="72"/>
      <c r="K20" s="15"/>
    </row>
    <row r="21" spans="1:11" ht="36" customHeight="1" thickBot="1">
      <c r="A21" s="68"/>
      <c r="B21" s="69" t="str">
        <f>B6</f>
        <v>Población de 15 años y más Sin Secundaria en el periodo t-1</v>
      </c>
      <c r="C21" s="69" t="s">
        <v>28</v>
      </c>
      <c r="D21" s="70" t="s">
        <v>28</v>
      </c>
      <c r="E21" s="12">
        <v>178933</v>
      </c>
      <c r="F21" s="73"/>
      <c r="G21" s="12">
        <v>178933</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4"/>
      <c r="C26" s="5"/>
      <c r="D26" s="5"/>
      <c r="E26" s="6"/>
      <c r="F26" s="16"/>
      <c r="G26" s="7"/>
      <c r="H26" s="7"/>
      <c r="I26" s="55"/>
      <c r="J26" s="56"/>
    </row>
    <row r="27" spans="1:11">
      <c r="A27" s="8" t="s">
        <v>5</v>
      </c>
      <c r="B27" s="4"/>
      <c r="C27" s="5"/>
      <c r="D27" s="5"/>
      <c r="E27" s="6"/>
      <c r="F27" s="16"/>
      <c r="G27" s="7"/>
      <c r="H27" s="7"/>
      <c r="I27" s="57"/>
      <c r="J27" s="58"/>
    </row>
    <row r="28" spans="1:11">
      <c r="A28" s="8" t="s">
        <v>6</v>
      </c>
      <c r="B28" s="4"/>
      <c r="C28" s="5"/>
      <c r="D28" s="5"/>
      <c r="E28" s="18"/>
      <c r="F28" s="16"/>
      <c r="G28" s="7"/>
      <c r="H28" s="7"/>
      <c r="I28" s="57"/>
      <c r="J28" s="58"/>
    </row>
    <row r="29" spans="1:11" ht="17.25" customHeight="1" thickBot="1">
      <c r="A29" s="9" t="s">
        <v>17</v>
      </c>
      <c r="B29" s="26">
        <f>C29/D29*100</f>
        <v>2.4735515528158585</v>
      </c>
      <c r="C29" s="10">
        <f>E19</f>
        <v>4426</v>
      </c>
      <c r="D29" s="10">
        <f>E21</f>
        <v>178933</v>
      </c>
      <c r="E29" s="26">
        <f>IFERROR((G29/H29*100),"")</f>
        <v>2.1002274594401253</v>
      </c>
      <c r="F29" s="16">
        <f>IFERROR((G29/H29),"")</f>
        <v>2.1002274594401255E-2</v>
      </c>
      <c r="G29" s="22">
        <f>G19</f>
        <v>3758</v>
      </c>
      <c r="H29" s="22">
        <f>G21</f>
        <v>178933</v>
      </c>
      <c r="I29" s="59"/>
      <c r="J29" s="59"/>
    </row>
    <row r="30" spans="1:11" ht="45" customHeight="1">
      <c r="A30" s="29" t="s">
        <v>77</v>
      </c>
      <c r="B30" s="39" t="s">
        <v>78</v>
      </c>
      <c r="C30" s="39"/>
      <c r="D30" s="39"/>
      <c r="E30" s="39"/>
      <c r="F30" s="39"/>
      <c r="G30" s="39"/>
      <c r="H30" s="39"/>
      <c r="I30" s="39"/>
    </row>
    <row r="31" spans="1:11" ht="28.5" customHeight="1">
      <c r="A31" s="20"/>
      <c r="B31" s="20"/>
      <c r="C31" s="20"/>
      <c r="D31" s="20"/>
      <c r="E31" s="20"/>
      <c r="F31" s="20"/>
      <c r="G31" s="20"/>
      <c r="H31" s="20"/>
      <c r="I31" s="20"/>
    </row>
    <row r="33" spans="1:9">
      <c r="A33" s="36" t="s">
        <v>36</v>
      </c>
      <c r="B33" s="36"/>
      <c r="D33" s="36" t="s">
        <v>29</v>
      </c>
      <c r="E33" s="36"/>
      <c r="H33" s="36" t="s">
        <v>37</v>
      </c>
      <c r="I33" s="36"/>
    </row>
    <row r="34" spans="1:9">
      <c r="A34" s="37" t="s">
        <v>18</v>
      </c>
      <c r="B34" s="37"/>
      <c r="D34" s="37" t="s">
        <v>19</v>
      </c>
      <c r="E34" s="37"/>
      <c r="F34" s="14"/>
      <c r="H34" s="38" t="s">
        <v>38</v>
      </c>
      <c r="I34" s="38"/>
    </row>
    <row r="35" spans="1:9" ht="31.5" customHeight="1">
      <c r="A35" s="33" t="s">
        <v>35</v>
      </c>
      <c r="B35" s="33"/>
      <c r="D35" s="33" t="s">
        <v>53</v>
      </c>
      <c r="E35" s="33"/>
      <c r="H35" s="38" t="s">
        <v>39</v>
      </c>
      <c r="I35" s="38"/>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S34"/>
  <sheetViews>
    <sheetView topLeftCell="B18" zoomScaleNormal="100"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5.28515625" style="2" customWidth="1"/>
    <col min="10" max="10" width="11.42578125" style="2" hidden="1" customWidth="1"/>
    <col min="11" max="16384" width="11.42578125" style="2"/>
  </cols>
  <sheetData>
    <row r="1" spans="1:11" ht="51.75" customHeight="1" thickBot="1">
      <c r="A1" s="17"/>
      <c r="B1" s="87" t="s">
        <v>65</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9" t="s">
        <v>66</v>
      </c>
      <c r="C4" s="100" t="s">
        <v>27</v>
      </c>
      <c r="D4" s="101" t="s">
        <v>27</v>
      </c>
      <c r="E4" s="12">
        <v>320</v>
      </c>
      <c r="F4" s="71">
        <f>IFERROR((E4/E6),"")</f>
        <v>0.47761194029850745</v>
      </c>
      <c r="G4" s="12">
        <v>431</v>
      </c>
      <c r="H4" s="71">
        <f>IFERROR((G4/G6),"")</f>
        <v>0.36525423728813561</v>
      </c>
      <c r="K4" s="13"/>
    </row>
    <row r="5" spans="1:11" ht="46.5" customHeight="1">
      <c r="A5" s="67"/>
      <c r="B5" s="91" t="s">
        <v>4</v>
      </c>
      <c r="C5" s="74"/>
      <c r="D5" s="75"/>
      <c r="E5" s="1" t="s">
        <v>21</v>
      </c>
      <c r="F5" s="72"/>
      <c r="G5" s="1" t="s">
        <v>25</v>
      </c>
      <c r="H5" s="72"/>
      <c r="I5" s="11"/>
    </row>
    <row r="6" spans="1:11" ht="36" customHeight="1" thickBot="1">
      <c r="A6" s="68"/>
      <c r="B6" s="90" t="s">
        <v>67</v>
      </c>
      <c r="C6" s="69" t="s">
        <v>28</v>
      </c>
      <c r="D6" s="70" t="s">
        <v>28</v>
      </c>
      <c r="E6" s="12">
        <v>670</v>
      </c>
      <c r="F6" s="73"/>
      <c r="G6" s="12">
        <v>1180</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Educandos/as que concluyen nivel intermedio y avanzado del modelo educativo y están vinculados a plazas comunitarias de atención educativa y servicios integrales en el periodo t</v>
      </c>
      <c r="C9" s="69" t="s">
        <v>27</v>
      </c>
      <c r="D9" s="70" t="s">
        <v>27</v>
      </c>
      <c r="E9" s="12">
        <v>1056</v>
      </c>
      <c r="F9" s="71">
        <f>IFERROR((E9/E11),"")</f>
        <v>0.47653429602888087</v>
      </c>
      <c r="G9" s="12">
        <v>979</v>
      </c>
      <c r="H9" s="71">
        <f>IFERROR((G9/G11),"")</f>
        <v>0.35548293391430646</v>
      </c>
    </row>
    <row r="10" spans="1:11" ht="47.25" customHeight="1">
      <c r="A10" s="85"/>
      <c r="B10" s="74" t="s">
        <v>4</v>
      </c>
      <c r="C10" s="74"/>
      <c r="D10" s="75"/>
      <c r="E10" s="1" t="s">
        <v>21</v>
      </c>
      <c r="F10" s="72"/>
      <c r="G10" s="1" t="s">
        <v>25</v>
      </c>
      <c r="H10" s="72"/>
    </row>
    <row r="11" spans="1:11" ht="36" customHeight="1" thickBot="1">
      <c r="A11" s="86"/>
      <c r="B11" s="69" t="str">
        <f>B6</f>
        <v>Total educandos/as que concluyen algún nivel del modelo educativo en el periodo t</v>
      </c>
      <c r="C11" s="69" t="s">
        <v>28</v>
      </c>
      <c r="D11" s="70" t="s">
        <v>28</v>
      </c>
      <c r="E11" s="12">
        <v>2216</v>
      </c>
      <c r="F11" s="73"/>
      <c r="G11" s="12">
        <v>2754</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Educandos/as que concluyen nivel intermedio y avanzado del modelo educativo y están vinculados a plazas comunitarias de atención educativa y servicios integrales en el periodo t</v>
      </c>
      <c r="C14" s="69" t="s">
        <v>27</v>
      </c>
      <c r="D14" s="70" t="s">
        <v>27</v>
      </c>
      <c r="E14" s="12">
        <v>2205</v>
      </c>
      <c r="F14" s="71">
        <f>IFERROR((E14/E16),"")</f>
        <v>0.47511312217194568</v>
      </c>
      <c r="G14" s="12">
        <v>1643</v>
      </c>
      <c r="H14" s="71">
        <f>IFERROR((G14/G16),"")</f>
        <v>0.34979774324036617</v>
      </c>
    </row>
    <row r="15" spans="1:11" ht="48.75" customHeight="1">
      <c r="A15" s="67"/>
      <c r="B15" s="74" t="s">
        <v>4</v>
      </c>
      <c r="C15" s="74"/>
      <c r="D15" s="75"/>
      <c r="E15" s="1" t="s">
        <v>21</v>
      </c>
      <c r="F15" s="72"/>
      <c r="G15" s="1" t="s">
        <v>25</v>
      </c>
      <c r="H15" s="72"/>
    </row>
    <row r="16" spans="1:11" ht="36" customHeight="1" thickBot="1">
      <c r="A16" s="68"/>
      <c r="B16" s="69" t="str">
        <f>B6</f>
        <v>Total educandos/as que concluyen algún nivel del modelo educativo en el periodo t</v>
      </c>
      <c r="C16" s="69" t="s">
        <v>28</v>
      </c>
      <c r="D16" s="70" t="s">
        <v>28</v>
      </c>
      <c r="E16" s="12">
        <v>4641</v>
      </c>
      <c r="F16" s="73"/>
      <c r="G16" s="12">
        <v>4697</v>
      </c>
      <c r="H16" s="73"/>
    </row>
    <row r="17" spans="1:19" ht="36" customHeight="1" thickBot="1">
      <c r="A17" s="60" t="s">
        <v>0</v>
      </c>
      <c r="B17" s="62" t="s">
        <v>1</v>
      </c>
      <c r="C17" s="62"/>
      <c r="D17" s="62"/>
      <c r="E17" s="62"/>
      <c r="F17" s="62"/>
      <c r="G17" s="62"/>
      <c r="H17" s="63"/>
    </row>
    <row r="18" spans="1:19" ht="51.75" customHeight="1">
      <c r="A18" s="61"/>
      <c r="B18" s="64" t="s">
        <v>2</v>
      </c>
      <c r="C18" s="64"/>
      <c r="D18" s="65"/>
      <c r="E18" s="1" t="s">
        <v>20</v>
      </c>
      <c r="F18" s="1" t="s">
        <v>23</v>
      </c>
      <c r="G18" s="1" t="s">
        <v>25</v>
      </c>
      <c r="H18" s="1" t="s">
        <v>24</v>
      </c>
    </row>
    <row r="19" spans="1:19" ht="36" customHeight="1">
      <c r="A19" s="66" t="s">
        <v>17</v>
      </c>
      <c r="B19" s="69" t="str">
        <f>B4</f>
        <v>Educandos/as que concluyen nivel intermedio y avanzado del modelo educativo y están vinculados a plazas comunitarias de atención educativa y servicios integrales en el periodo t</v>
      </c>
      <c r="C19" s="69" t="s">
        <v>27</v>
      </c>
      <c r="D19" s="70" t="s">
        <v>27</v>
      </c>
      <c r="E19" s="12">
        <v>3074</v>
      </c>
      <c r="F19" s="96">
        <f>IFERROR((E19/E21),"")</f>
        <v>0.47540983606557374</v>
      </c>
      <c r="G19" s="12">
        <v>2301</v>
      </c>
      <c r="H19" s="71">
        <f>IFERROR((G19/G21),"")</f>
        <v>0.38305310471117032</v>
      </c>
    </row>
    <row r="20" spans="1:19" ht="45.75" customHeight="1">
      <c r="A20" s="67"/>
      <c r="B20" s="74" t="s">
        <v>4</v>
      </c>
      <c r="C20" s="74"/>
      <c r="D20" s="75"/>
      <c r="E20" s="1" t="s">
        <v>21</v>
      </c>
      <c r="F20" s="97"/>
      <c r="G20" s="1" t="s">
        <v>25</v>
      </c>
      <c r="H20" s="72"/>
      <c r="K20" s="15"/>
    </row>
    <row r="21" spans="1:19" ht="36" customHeight="1" thickBot="1">
      <c r="A21" s="68"/>
      <c r="B21" s="69" t="str">
        <f>B6</f>
        <v>Total educandos/as que concluyen algún nivel del modelo educativo en el periodo t</v>
      </c>
      <c r="C21" s="69" t="s">
        <v>28</v>
      </c>
      <c r="D21" s="70" t="s">
        <v>28</v>
      </c>
      <c r="E21" s="12">
        <v>6466</v>
      </c>
      <c r="F21" s="98"/>
      <c r="G21" s="12">
        <v>6007</v>
      </c>
      <c r="H21" s="73"/>
    </row>
    <row r="22" spans="1:19" ht="17.25" thickBot="1">
      <c r="A22" s="40" t="s">
        <v>22</v>
      </c>
      <c r="B22" s="41"/>
      <c r="C22" s="41"/>
      <c r="D22" s="41"/>
      <c r="E22" s="41"/>
      <c r="F22" s="41"/>
      <c r="G22" s="41"/>
      <c r="H22" s="41"/>
      <c r="I22" s="41"/>
      <c r="J22" s="42"/>
    </row>
    <row r="23" spans="1:19">
      <c r="A23" s="43" t="s">
        <v>7</v>
      </c>
      <c r="B23" s="44"/>
      <c r="C23" s="44"/>
      <c r="D23" s="44"/>
      <c r="E23" s="44"/>
      <c r="F23" s="44"/>
      <c r="G23" s="44"/>
      <c r="H23" s="44"/>
      <c r="I23" s="44"/>
      <c r="J23" s="45"/>
    </row>
    <row r="24" spans="1:19">
      <c r="A24" s="46" t="s">
        <v>0</v>
      </c>
      <c r="B24" s="48" t="s">
        <v>8</v>
      </c>
      <c r="C24" s="49"/>
      <c r="D24" s="50"/>
      <c r="E24" s="48" t="s">
        <v>9</v>
      </c>
      <c r="F24" s="49"/>
      <c r="G24" s="49"/>
      <c r="H24" s="50"/>
      <c r="I24" s="51" t="s">
        <v>10</v>
      </c>
      <c r="J24" s="52"/>
    </row>
    <row r="25" spans="1:19" ht="33">
      <c r="A25" s="47"/>
      <c r="B25" s="3" t="s">
        <v>11</v>
      </c>
      <c r="C25" s="3" t="s">
        <v>12</v>
      </c>
      <c r="D25" s="3" t="s">
        <v>13</v>
      </c>
      <c r="E25" s="3" t="s">
        <v>14</v>
      </c>
      <c r="F25" s="3"/>
      <c r="G25" s="3" t="s">
        <v>15</v>
      </c>
      <c r="H25" s="3" t="s">
        <v>16</v>
      </c>
      <c r="I25" s="53"/>
      <c r="J25" s="54"/>
    </row>
    <row r="26" spans="1:19">
      <c r="A26" s="8" t="s">
        <v>3</v>
      </c>
      <c r="B26" s="27">
        <f>IFERROR((C26/D26*100),"")</f>
        <v>47.761194029850742</v>
      </c>
      <c r="C26" s="21">
        <f>E4</f>
        <v>320</v>
      </c>
      <c r="D26" s="5">
        <f>E6</f>
        <v>670</v>
      </c>
      <c r="E26" s="27">
        <f>IFERROR((G26/H26*100),"")</f>
        <v>36.525423728813564</v>
      </c>
      <c r="F26" s="16">
        <f>IFERROR((G26/H26),"")</f>
        <v>0.36525423728813561</v>
      </c>
      <c r="G26" s="23">
        <f>G4</f>
        <v>431</v>
      </c>
      <c r="H26" s="23">
        <f>G6</f>
        <v>1180</v>
      </c>
      <c r="I26" s="55"/>
      <c r="J26" s="56"/>
    </row>
    <row r="27" spans="1:19">
      <c r="A27" s="8" t="s">
        <v>5</v>
      </c>
      <c r="B27" s="27">
        <f>IFERROR((C27/D27*100),"")</f>
        <v>47.653429602888089</v>
      </c>
      <c r="C27" s="5">
        <f>E9</f>
        <v>1056</v>
      </c>
      <c r="D27" s="5">
        <f>E11</f>
        <v>2216</v>
      </c>
      <c r="E27" s="27">
        <f>IFERROR((G27/H27*100),"")</f>
        <v>35.548293391430647</v>
      </c>
      <c r="F27" s="16">
        <f>IFERROR((G27/H27),"")</f>
        <v>0.35548293391430646</v>
      </c>
      <c r="G27" s="23">
        <f>G9</f>
        <v>979</v>
      </c>
      <c r="H27" s="23">
        <f>G11</f>
        <v>2754</v>
      </c>
      <c r="I27" s="57"/>
      <c r="J27" s="58"/>
    </row>
    <row r="28" spans="1:19">
      <c r="A28" s="8" t="s">
        <v>6</v>
      </c>
      <c r="B28" s="27">
        <f>IFERROR((C28/D28*100),"")</f>
        <v>47.511312217194565</v>
      </c>
      <c r="C28" s="5">
        <f>E14</f>
        <v>2205</v>
      </c>
      <c r="D28" s="5">
        <f>E16</f>
        <v>4641</v>
      </c>
      <c r="E28" s="27">
        <f>IFERROR((G28/H28*100),"")</f>
        <v>34.979774324036619</v>
      </c>
      <c r="F28" s="16">
        <f>IFERROR((G28/H28),"")</f>
        <v>0.34979774324036617</v>
      </c>
      <c r="G28" s="23">
        <f>G14</f>
        <v>1643</v>
      </c>
      <c r="H28" s="23">
        <f>G16</f>
        <v>4697</v>
      </c>
      <c r="I28" s="57"/>
      <c r="J28" s="58"/>
    </row>
    <row r="29" spans="1:19" ht="17.25" thickBot="1">
      <c r="A29" s="9" t="s">
        <v>17</v>
      </c>
      <c r="B29" s="26">
        <f>IFERROR((C29/D29*100),"")</f>
        <v>47.540983606557376</v>
      </c>
      <c r="C29" s="10">
        <f>E19</f>
        <v>3074</v>
      </c>
      <c r="D29" s="10">
        <f>E21</f>
        <v>6466</v>
      </c>
      <c r="E29" s="26">
        <f>IFERROR((G29/H29*100),"")</f>
        <v>38.305310471117032</v>
      </c>
      <c r="F29" s="16">
        <f>IFERROR((G29/H29),"")</f>
        <v>0.38305310471117032</v>
      </c>
      <c r="G29" s="22">
        <f>G19</f>
        <v>2301</v>
      </c>
      <c r="H29" s="22">
        <f>G21</f>
        <v>6007</v>
      </c>
      <c r="I29" s="57"/>
      <c r="J29" s="58"/>
    </row>
    <row r="30" spans="1:19" ht="45" customHeight="1">
      <c r="A30" s="29" t="s">
        <v>77</v>
      </c>
      <c r="B30" s="95" t="s">
        <v>76</v>
      </c>
      <c r="C30" s="95"/>
      <c r="D30" s="95"/>
      <c r="E30" s="95"/>
      <c r="F30" s="95"/>
      <c r="G30" s="95"/>
      <c r="H30" s="95"/>
      <c r="I30" s="95"/>
    </row>
    <row r="31" spans="1:19" ht="17.25" customHeight="1">
      <c r="A31" s="20"/>
      <c r="B31" s="20"/>
      <c r="C31" s="20"/>
      <c r="D31" s="20"/>
      <c r="E31" s="20"/>
      <c r="F31" s="20"/>
      <c r="G31" s="20"/>
      <c r="H31" s="20"/>
      <c r="I31" s="20"/>
    </row>
    <row r="32" spans="1:19">
      <c r="A32" s="36" t="s">
        <v>36</v>
      </c>
      <c r="B32" s="36"/>
      <c r="D32" s="36" t="s">
        <v>29</v>
      </c>
      <c r="E32" s="36"/>
      <c r="H32" s="94" t="s">
        <v>43</v>
      </c>
      <c r="I32" s="94"/>
      <c r="L32" s="93"/>
      <c r="M32" s="93"/>
      <c r="N32" s="93"/>
      <c r="O32" s="93"/>
      <c r="P32" s="93"/>
      <c r="Q32" s="93"/>
      <c r="R32" s="93"/>
      <c r="S32" s="93"/>
    </row>
    <row r="33" spans="1:9">
      <c r="A33" s="37" t="s">
        <v>18</v>
      </c>
      <c r="B33" s="37"/>
      <c r="D33" s="37" t="s">
        <v>19</v>
      </c>
      <c r="E33" s="37"/>
      <c r="F33" s="14"/>
      <c r="H33" s="38" t="s">
        <v>38</v>
      </c>
      <c r="I33" s="38"/>
    </row>
    <row r="34" spans="1:9" ht="33.75" customHeight="1">
      <c r="A34" s="33" t="s">
        <v>35</v>
      </c>
      <c r="B34" s="33"/>
      <c r="D34" s="33" t="s">
        <v>53</v>
      </c>
      <c r="E34" s="33"/>
      <c r="H34" s="33" t="s">
        <v>51</v>
      </c>
      <c r="I34" s="33"/>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L32:S32"/>
    <mergeCell ref="A34:B34"/>
    <mergeCell ref="D34:E34"/>
    <mergeCell ref="H34:I34"/>
    <mergeCell ref="A32:B32"/>
    <mergeCell ref="D32:E32"/>
    <mergeCell ref="H32:I32"/>
    <mergeCell ref="A33:B33"/>
    <mergeCell ref="D33:E33"/>
    <mergeCell ref="H33:I33"/>
  </mergeCells>
  <pageMargins left="0.23622047244094491" right="0.23622047244094491" top="0.15748031496062992" bottom="0.15748031496062992" header="0.31496062992125984" footer="0.31496062992125984"/>
  <pageSetup scale="66" fitToHeight="0"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K35"/>
  <sheetViews>
    <sheetView topLeftCell="B16" zoomScaleNormal="100"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68</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106" t="s">
        <v>69</v>
      </c>
      <c r="C4" s="104" t="s">
        <v>27</v>
      </c>
      <c r="D4" s="105" t="s">
        <v>27</v>
      </c>
      <c r="E4" s="12">
        <v>0</v>
      </c>
      <c r="F4" s="71">
        <f>IFERROR((E4/E6),"")</f>
        <v>0</v>
      </c>
      <c r="G4" s="12">
        <v>7</v>
      </c>
      <c r="H4" s="71">
        <f>IFERROR((G4/G6),"")</f>
        <v>0.15217391304347827</v>
      </c>
      <c r="K4" s="13"/>
    </row>
    <row r="5" spans="1:11" ht="46.5" customHeight="1">
      <c r="A5" s="67"/>
      <c r="B5" s="91" t="s">
        <v>4</v>
      </c>
      <c r="C5" s="74"/>
      <c r="D5" s="75"/>
      <c r="E5" s="1" t="s">
        <v>21</v>
      </c>
      <c r="F5" s="72"/>
      <c r="G5" s="1" t="s">
        <v>25</v>
      </c>
      <c r="H5" s="72"/>
      <c r="I5" s="11"/>
    </row>
    <row r="6" spans="1:11" ht="36" customHeight="1" thickBot="1">
      <c r="A6" s="68"/>
      <c r="B6" s="106" t="s">
        <v>70</v>
      </c>
      <c r="C6" s="104" t="s">
        <v>28</v>
      </c>
      <c r="D6" s="105" t="s">
        <v>28</v>
      </c>
      <c r="E6" s="12">
        <v>140</v>
      </c>
      <c r="F6" s="73"/>
      <c r="G6" s="12">
        <v>46</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104" t="str">
        <f>B4</f>
        <v>Total de educandos/as que concluyen nivel en la vertiente para Ciegos o Débiles Visuales+ Total de educandos/as que concluyen nivel en la Población indígena en Inicial, Primaria y/o Secundaria en periodo t</v>
      </c>
      <c r="C9" s="104" t="s">
        <v>27</v>
      </c>
      <c r="D9" s="105" t="s">
        <v>27</v>
      </c>
      <c r="E9" s="12">
        <v>3</v>
      </c>
      <c r="F9" s="71">
        <f>IFERROR((E9/E11),"")</f>
        <v>2.1428571428571429E-2</v>
      </c>
      <c r="G9" s="12">
        <v>23</v>
      </c>
      <c r="H9" s="71">
        <f>IFERROR((G9/G11),"")</f>
        <v>0.47916666666666669</v>
      </c>
    </row>
    <row r="10" spans="1:11" ht="47.25" customHeight="1">
      <c r="A10" s="85"/>
      <c r="B10" s="74" t="s">
        <v>4</v>
      </c>
      <c r="C10" s="74"/>
      <c r="D10" s="75"/>
      <c r="E10" s="1" t="s">
        <v>21</v>
      </c>
      <c r="F10" s="72"/>
      <c r="G10" s="1" t="s">
        <v>25</v>
      </c>
      <c r="H10" s="72"/>
    </row>
    <row r="11" spans="1:11" ht="36" customHeight="1" thickBot="1">
      <c r="A11" s="86"/>
      <c r="B11" s="106" t="str">
        <f>B6</f>
        <v>Total de educandos/as atendidos en el modelo educativo en la vertiente para Ciegos o Débiles Visuales+Total de educandos/as atendidos en la Población indígena en inicial, Primaria y/o Secundaria en periodo t)) x 100</v>
      </c>
      <c r="C11" s="104" t="s">
        <v>28</v>
      </c>
      <c r="D11" s="105" t="s">
        <v>28</v>
      </c>
      <c r="E11" s="12">
        <v>140</v>
      </c>
      <c r="F11" s="73"/>
      <c r="G11" s="12">
        <v>48</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104" t="str">
        <f>B4</f>
        <v>Total de educandos/as que concluyen nivel en la vertiente para Ciegos o Débiles Visuales+ Total de educandos/as que concluyen nivel en la Población indígena en Inicial, Primaria y/o Secundaria en periodo t</v>
      </c>
      <c r="C14" s="104" t="s">
        <v>27</v>
      </c>
      <c r="D14" s="105" t="s">
        <v>27</v>
      </c>
      <c r="E14" s="12">
        <v>42</v>
      </c>
      <c r="F14" s="71">
        <f>IFERROR((E14/E16),"")</f>
        <v>0.3</v>
      </c>
      <c r="G14" s="12">
        <v>32</v>
      </c>
      <c r="H14" s="71">
        <f>IFERROR((G14/G16),"")</f>
        <v>1.7777777777777777</v>
      </c>
    </row>
    <row r="15" spans="1:11" ht="48.75" customHeight="1">
      <c r="A15" s="67"/>
      <c r="B15" s="74" t="s">
        <v>4</v>
      </c>
      <c r="C15" s="74"/>
      <c r="D15" s="75"/>
      <c r="E15" s="1" t="s">
        <v>21</v>
      </c>
      <c r="F15" s="72"/>
      <c r="G15" s="1" t="s">
        <v>25</v>
      </c>
      <c r="H15" s="72"/>
    </row>
    <row r="16" spans="1:11" ht="36" customHeight="1" thickBot="1">
      <c r="A16" s="68"/>
      <c r="B16" s="106" t="str">
        <f>B6</f>
        <v>Total de educandos/as atendidos en el modelo educativo en la vertiente para Ciegos o Débiles Visuales+Total de educandos/as atendidos en la Población indígena en inicial, Primaria y/o Secundaria en periodo t)) x 100</v>
      </c>
      <c r="C16" s="104" t="s">
        <v>28</v>
      </c>
      <c r="D16" s="105" t="s">
        <v>28</v>
      </c>
      <c r="E16" s="12">
        <v>140</v>
      </c>
      <c r="F16" s="73"/>
      <c r="G16" s="12">
        <v>18</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104" t="str">
        <f>B4</f>
        <v>Total de educandos/as que concluyen nivel en la vertiente para Ciegos o Débiles Visuales+ Total de educandos/as que concluyen nivel en la Población indígena en Inicial, Primaria y/o Secundaria en periodo t</v>
      </c>
      <c r="C19" s="104" t="s">
        <v>27</v>
      </c>
      <c r="D19" s="105" t="s">
        <v>27</v>
      </c>
      <c r="E19" s="12">
        <v>45</v>
      </c>
      <c r="F19" s="71">
        <f>IFERROR((E19/E21),"")</f>
        <v>0.32142857142857145</v>
      </c>
      <c r="G19" s="12">
        <v>32</v>
      </c>
      <c r="H19" s="71">
        <f>IFERROR((G19/G21),"")</f>
        <v>0.66666666666666663</v>
      </c>
    </row>
    <row r="20" spans="1:11" ht="45.75" customHeight="1">
      <c r="A20" s="67"/>
      <c r="B20" s="74" t="s">
        <v>4</v>
      </c>
      <c r="C20" s="74"/>
      <c r="D20" s="75"/>
      <c r="E20" s="1" t="s">
        <v>21</v>
      </c>
      <c r="F20" s="72"/>
      <c r="G20" s="1" t="s">
        <v>25</v>
      </c>
      <c r="H20" s="72"/>
      <c r="K20" s="15"/>
    </row>
    <row r="21" spans="1:11" ht="36" customHeight="1" thickBot="1">
      <c r="A21" s="68"/>
      <c r="B21" s="106" t="str">
        <f>B6</f>
        <v>Total de educandos/as atendidos en el modelo educativo en la vertiente para Ciegos o Débiles Visuales+Total de educandos/as atendidos en la Población indígena en inicial, Primaria y/o Secundaria en periodo t)) x 100</v>
      </c>
      <c r="C21" s="104" t="s">
        <v>28</v>
      </c>
      <c r="D21" s="105" t="s">
        <v>28</v>
      </c>
      <c r="E21" s="12">
        <v>140</v>
      </c>
      <c r="F21" s="73"/>
      <c r="G21" s="12">
        <v>48</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0</v>
      </c>
      <c r="C26" s="21">
        <f>E4</f>
        <v>0</v>
      </c>
      <c r="D26" s="5">
        <f>E6</f>
        <v>140</v>
      </c>
      <c r="E26" s="27">
        <f>IFERROR((G26/H26*100),"")</f>
        <v>15.217391304347828</v>
      </c>
      <c r="F26" s="16">
        <f>IFERROR((G26/H26),"")</f>
        <v>0.15217391304347827</v>
      </c>
      <c r="G26" s="23">
        <f>G4</f>
        <v>7</v>
      </c>
      <c r="H26" s="23">
        <f>G6</f>
        <v>46</v>
      </c>
      <c r="I26" s="55"/>
      <c r="J26" s="56"/>
    </row>
    <row r="27" spans="1:11">
      <c r="A27" s="8" t="s">
        <v>5</v>
      </c>
      <c r="B27" s="27">
        <f>IFERROR((C27/D27*100),"")</f>
        <v>2.1428571428571428</v>
      </c>
      <c r="C27" s="5">
        <f>E9</f>
        <v>3</v>
      </c>
      <c r="D27" s="5">
        <f>E11</f>
        <v>140</v>
      </c>
      <c r="E27" s="27">
        <f>IFERROR((G27/H27*100),"")</f>
        <v>47.916666666666671</v>
      </c>
      <c r="F27" s="16">
        <f>IFERROR((G27/H27),"")</f>
        <v>0.47916666666666669</v>
      </c>
      <c r="G27" s="7">
        <f>G9</f>
        <v>23</v>
      </c>
      <c r="H27" s="7">
        <f>G11</f>
        <v>48</v>
      </c>
      <c r="I27" s="57"/>
      <c r="J27" s="58"/>
    </row>
    <row r="28" spans="1:11">
      <c r="A28" s="8" t="s">
        <v>6</v>
      </c>
      <c r="B28" s="27">
        <f>IFERROR((C28/D28*100),"")</f>
        <v>30</v>
      </c>
      <c r="C28" s="5">
        <f>E14</f>
        <v>42</v>
      </c>
      <c r="D28" s="5">
        <f>E16</f>
        <v>140</v>
      </c>
      <c r="E28" s="27">
        <f>IFERROR((G28/H28*100),"")</f>
        <v>177.77777777777777</v>
      </c>
      <c r="F28" s="16">
        <f>IFERROR((G28/H28),"")</f>
        <v>1.7777777777777777</v>
      </c>
      <c r="G28" s="23">
        <f>G14</f>
        <v>32</v>
      </c>
      <c r="H28" s="23">
        <f>G16</f>
        <v>18</v>
      </c>
      <c r="I28" s="57"/>
      <c r="J28" s="58"/>
    </row>
    <row r="29" spans="1:11" ht="17.25" thickBot="1">
      <c r="A29" s="9" t="s">
        <v>17</v>
      </c>
      <c r="B29" s="26">
        <f>IFERROR((C29/D29*100),"")</f>
        <v>32.142857142857146</v>
      </c>
      <c r="C29" s="10">
        <f>E19</f>
        <v>45</v>
      </c>
      <c r="D29" s="10">
        <f>E21</f>
        <v>140</v>
      </c>
      <c r="E29" s="26">
        <f>IFERROR((G29/H29*100),"")</f>
        <v>66.666666666666657</v>
      </c>
      <c r="F29" s="16">
        <f>IFERROR((G29/H29),"")</f>
        <v>0.66666666666666663</v>
      </c>
      <c r="G29" s="22">
        <f>G19</f>
        <v>32</v>
      </c>
      <c r="H29" s="22">
        <f>G21</f>
        <v>48</v>
      </c>
      <c r="I29" s="102"/>
      <c r="J29" s="103"/>
    </row>
    <row r="30" spans="1:11" ht="45" customHeight="1">
      <c r="A30" s="29" t="s">
        <v>77</v>
      </c>
      <c r="B30" s="39" t="s">
        <v>80</v>
      </c>
      <c r="C30" s="39"/>
      <c r="D30" s="39"/>
      <c r="E30" s="39"/>
      <c r="F30" s="39"/>
      <c r="G30" s="39"/>
      <c r="H30" s="39"/>
      <c r="I30" s="39"/>
    </row>
    <row r="31" spans="1:11" ht="27" customHeight="1">
      <c r="A31" s="20"/>
      <c r="B31" s="20"/>
      <c r="C31" s="20"/>
      <c r="D31" s="20"/>
      <c r="E31" s="20"/>
      <c r="F31" s="20"/>
      <c r="G31" s="20"/>
      <c r="H31" s="20"/>
      <c r="I31" s="20"/>
    </row>
    <row r="32" spans="1:11">
      <c r="A32" s="34"/>
      <c r="B32" s="35"/>
      <c r="C32" s="35"/>
      <c r="D32" s="35"/>
      <c r="E32" s="35"/>
      <c r="F32" s="19"/>
    </row>
    <row r="33" spans="1:9">
      <c r="A33" s="36" t="s">
        <v>36</v>
      </c>
      <c r="B33" s="36"/>
      <c r="D33" s="36" t="s">
        <v>29</v>
      </c>
      <c r="E33" s="36"/>
      <c r="H33" s="36" t="s">
        <v>37</v>
      </c>
      <c r="I33" s="36"/>
    </row>
    <row r="34" spans="1:9">
      <c r="A34" s="37" t="s">
        <v>18</v>
      </c>
      <c r="B34" s="37"/>
      <c r="D34" s="37" t="s">
        <v>19</v>
      </c>
      <c r="E34" s="37"/>
      <c r="F34" s="14"/>
      <c r="H34" s="38" t="s">
        <v>38</v>
      </c>
      <c r="I34" s="38"/>
    </row>
    <row r="35" spans="1:9" ht="33.75" customHeight="1">
      <c r="A35" s="33" t="s">
        <v>35</v>
      </c>
      <c r="B35" s="33"/>
      <c r="D35" s="33" t="s">
        <v>53</v>
      </c>
      <c r="E35" s="33"/>
      <c r="H35" s="38" t="s">
        <v>39</v>
      </c>
      <c r="I35" s="38"/>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2:E32"/>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K35"/>
  <sheetViews>
    <sheetView topLeftCell="B16" zoomScaleNormal="100" workbookViewId="0">
      <selection activeCell="G21" sqref="G21"/>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71</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72</v>
      </c>
      <c r="C4" s="69" t="s">
        <v>27</v>
      </c>
      <c r="D4" s="70" t="s">
        <v>27</v>
      </c>
      <c r="E4" s="12">
        <v>692</v>
      </c>
      <c r="F4" s="71">
        <f>IFERROR((E4/E6),"")</f>
        <v>8.1316098707403056E-2</v>
      </c>
      <c r="G4" s="12">
        <v>1233</v>
      </c>
      <c r="H4" s="71">
        <f>IFERROR((G4/G6),"")</f>
        <v>0.15755175057500639</v>
      </c>
      <c r="K4" s="13"/>
    </row>
    <row r="5" spans="1:11" ht="46.5" customHeight="1">
      <c r="A5" s="67"/>
      <c r="B5" s="91" t="s">
        <v>4</v>
      </c>
      <c r="C5" s="74"/>
      <c r="D5" s="75"/>
      <c r="E5" s="1" t="s">
        <v>21</v>
      </c>
      <c r="F5" s="72"/>
      <c r="G5" s="1" t="s">
        <v>25</v>
      </c>
      <c r="H5" s="72"/>
      <c r="I5" s="11"/>
    </row>
    <row r="6" spans="1:11" ht="36" customHeight="1" thickBot="1">
      <c r="A6" s="68"/>
      <c r="B6" s="90" t="s">
        <v>73</v>
      </c>
      <c r="C6" s="69" t="s">
        <v>28</v>
      </c>
      <c r="D6" s="70" t="s">
        <v>28</v>
      </c>
      <c r="E6" s="12">
        <v>8510</v>
      </c>
      <c r="F6" s="73"/>
      <c r="G6" s="12">
        <v>7826</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 xml:space="preserve">Educandos/as que concluyen nivel de inicial, Primaria y/o Secundaria con la vertiente Hispanohablante del modelo educativo en el periodo t </v>
      </c>
      <c r="C9" s="69" t="s">
        <v>27</v>
      </c>
      <c r="D9" s="70" t="s">
        <v>27</v>
      </c>
      <c r="E9" s="12">
        <v>2324</v>
      </c>
      <c r="F9" s="71">
        <f>IFERROR((E9/E11),"")</f>
        <v>0.27309048178613399</v>
      </c>
      <c r="G9" s="12">
        <v>2857</v>
      </c>
      <c r="H9" s="71">
        <f>IFERROR((G9/G11),"")</f>
        <v>0.36893078512396693</v>
      </c>
    </row>
    <row r="10" spans="1:11" ht="47.25" customHeight="1">
      <c r="A10" s="85"/>
      <c r="B10" s="74" t="s">
        <v>4</v>
      </c>
      <c r="C10" s="74"/>
      <c r="D10" s="75"/>
      <c r="E10" s="1" t="s">
        <v>21</v>
      </c>
      <c r="F10" s="72"/>
      <c r="G10" s="1" t="s">
        <v>25</v>
      </c>
      <c r="H10" s="72"/>
    </row>
    <row r="11" spans="1:11" ht="36" customHeight="1" thickBot="1">
      <c r="A11" s="86"/>
      <c r="B11" s="69" t="str">
        <f>B6</f>
        <v>Educandos/as atendidos en el nivel de inicial, Primaria y/o Secundaria con la vertiente Hispanohablante del modelo educativo en el periodo t</v>
      </c>
      <c r="C11" s="69" t="s">
        <v>28</v>
      </c>
      <c r="D11" s="70" t="s">
        <v>28</v>
      </c>
      <c r="E11" s="12">
        <v>8510</v>
      </c>
      <c r="F11" s="73"/>
      <c r="G11" s="12">
        <v>7744</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 xml:space="preserve">Educandos/as que concluyen nivel de inicial, Primaria y/o Secundaria con la vertiente Hispanohablante del modelo educativo en el periodo t </v>
      </c>
      <c r="C14" s="69" t="s">
        <v>27</v>
      </c>
      <c r="D14" s="70" t="s">
        <v>27</v>
      </c>
      <c r="E14" s="12">
        <v>5016</v>
      </c>
      <c r="F14" s="71">
        <f>IFERROR((E14/E16),"")</f>
        <v>0.58942420681551111</v>
      </c>
      <c r="G14" s="12">
        <v>4867</v>
      </c>
      <c r="H14" s="71">
        <f>IFERROR((G14/G16),"")</f>
        <v>1.0162873251200668</v>
      </c>
    </row>
    <row r="15" spans="1:11" ht="48.75" customHeight="1">
      <c r="A15" s="67"/>
      <c r="B15" s="74" t="s">
        <v>4</v>
      </c>
      <c r="C15" s="74"/>
      <c r="D15" s="75"/>
      <c r="E15" s="1" t="s">
        <v>21</v>
      </c>
      <c r="F15" s="72"/>
      <c r="G15" s="1" t="s">
        <v>25</v>
      </c>
      <c r="H15" s="72"/>
    </row>
    <row r="16" spans="1:11" ht="36" customHeight="1" thickBot="1">
      <c r="A16" s="68"/>
      <c r="B16" s="69" t="str">
        <f>B6</f>
        <v>Educandos/as atendidos en el nivel de inicial, Primaria y/o Secundaria con la vertiente Hispanohablante del modelo educativo en el periodo t</v>
      </c>
      <c r="C16" s="69" t="s">
        <v>28</v>
      </c>
      <c r="D16" s="70" t="s">
        <v>28</v>
      </c>
      <c r="E16" s="12">
        <v>8510</v>
      </c>
      <c r="F16" s="73"/>
      <c r="G16" s="12">
        <v>4789</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 xml:space="preserve">Educandos/as que concluyen nivel de inicial, Primaria y/o Secundaria con la vertiente Hispanohablante del modelo educativo en el periodo t </v>
      </c>
      <c r="C19" s="69" t="s">
        <v>27</v>
      </c>
      <c r="D19" s="70" t="s">
        <v>27</v>
      </c>
      <c r="E19" s="12">
        <v>6950</v>
      </c>
      <c r="F19" s="71">
        <f>IFERROR((E19/E21),"")</f>
        <v>0.8166862514688602</v>
      </c>
      <c r="G19" s="12">
        <v>6241</v>
      </c>
      <c r="H19" s="71">
        <f>IFERROR((G19/G21),"")</f>
        <v>1.4284733348592356</v>
      </c>
    </row>
    <row r="20" spans="1:11" ht="45.75" customHeight="1">
      <c r="A20" s="67"/>
      <c r="B20" s="74" t="s">
        <v>4</v>
      </c>
      <c r="C20" s="74"/>
      <c r="D20" s="75"/>
      <c r="E20" s="1" t="s">
        <v>21</v>
      </c>
      <c r="F20" s="72"/>
      <c r="G20" s="1" t="s">
        <v>25</v>
      </c>
      <c r="H20" s="72"/>
      <c r="K20" s="15"/>
    </row>
    <row r="21" spans="1:11" ht="36" customHeight="1" thickBot="1">
      <c r="A21" s="68"/>
      <c r="B21" s="69" t="str">
        <f>B6</f>
        <v>Educandos/as atendidos en el nivel de inicial, Primaria y/o Secundaria con la vertiente Hispanohablante del modelo educativo en el periodo t</v>
      </c>
      <c r="C21" s="69" t="s">
        <v>28</v>
      </c>
      <c r="D21" s="70" t="s">
        <v>28</v>
      </c>
      <c r="E21" s="12">
        <v>8510</v>
      </c>
      <c r="F21" s="73"/>
      <c r="G21" s="12">
        <v>4369</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8.1316098707403057</v>
      </c>
      <c r="C26" s="21">
        <f>E4</f>
        <v>692</v>
      </c>
      <c r="D26" s="5">
        <f>E6</f>
        <v>8510</v>
      </c>
      <c r="E26" s="27">
        <f>IFERROR((G26/H26*100),"")</f>
        <v>15.75517505750064</v>
      </c>
      <c r="F26" s="16">
        <f>IFERROR((G26/H26),"")</f>
        <v>0.15755175057500639</v>
      </c>
      <c r="G26" s="23">
        <f>G4</f>
        <v>1233</v>
      </c>
      <c r="H26" s="23">
        <f>G6</f>
        <v>7826</v>
      </c>
      <c r="I26" s="55"/>
      <c r="J26" s="56"/>
    </row>
    <row r="27" spans="1:11">
      <c r="A27" s="8" t="s">
        <v>5</v>
      </c>
      <c r="B27" s="27">
        <f>IFERROR((C27/D27*100),"")</f>
        <v>27.309048178613399</v>
      </c>
      <c r="C27" s="5">
        <f>E9</f>
        <v>2324</v>
      </c>
      <c r="D27" s="5">
        <f>E11</f>
        <v>8510</v>
      </c>
      <c r="E27" s="27">
        <f>IFERROR((G27/H27*100),"")</f>
        <v>36.893078512396691</v>
      </c>
      <c r="F27" s="16">
        <f>IFERROR((G27/H27),"")</f>
        <v>0.36893078512396693</v>
      </c>
      <c r="G27" s="7">
        <f>G9</f>
        <v>2857</v>
      </c>
      <c r="H27" s="7">
        <f>G11</f>
        <v>7744</v>
      </c>
      <c r="I27" s="57"/>
      <c r="J27" s="58"/>
    </row>
    <row r="28" spans="1:11">
      <c r="A28" s="8" t="s">
        <v>6</v>
      </c>
      <c r="B28" s="27">
        <f>IFERROR((C28/D28*100),"")</f>
        <v>58.942420681551113</v>
      </c>
      <c r="C28" s="5">
        <f>E14</f>
        <v>5016</v>
      </c>
      <c r="D28" s="5">
        <f>E16</f>
        <v>8510</v>
      </c>
      <c r="E28" s="27">
        <f>IFERROR((G28/H28*100),"")</f>
        <v>101.62873251200668</v>
      </c>
      <c r="F28" s="16">
        <f>IFERROR((G28/H28),"")</f>
        <v>1.0162873251200668</v>
      </c>
      <c r="G28" s="23">
        <f>G14</f>
        <v>4867</v>
      </c>
      <c r="H28" s="23">
        <f>G16</f>
        <v>4789</v>
      </c>
      <c r="I28" s="57"/>
      <c r="J28" s="58"/>
    </row>
    <row r="29" spans="1:11" ht="17.25" thickBot="1">
      <c r="A29" s="9" t="s">
        <v>17</v>
      </c>
      <c r="B29" s="25">
        <f>IFERROR((C29/D29*100),"")</f>
        <v>81.668625146886015</v>
      </c>
      <c r="C29" s="10">
        <f>E19</f>
        <v>6950</v>
      </c>
      <c r="D29" s="10">
        <f>E21</f>
        <v>8510</v>
      </c>
      <c r="E29" s="26">
        <f>IFERROR((G29/H29*100),"")</f>
        <v>142.84733348592354</v>
      </c>
      <c r="F29" s="16">
        <f>IFERROR((G29/H29),"")</f>
        <v>1.4284733348592356</v>
      </c>
      <c r="G29" s="22">
        <f>G19</f>
        <v>6241</v>
      </c>
      <c r="H29" s="22">
        <f>G21</f>
        <v>4369</v>
      </c>
      <c r="I29" s="57"/>
      <c r="J29" s="58"/>
    </row>
    <row r="30" spans="1:11" ht="45" customHeight="1">
      <c r="A30" s="29" t="s">
        <v>77</v>
      </c>
      <c r="B30" s="107" t="s">
        <v>81</v>
      </c>
      <c r="C30" s="107"/>
      <c r="D30" s="107"/>
      <c r="E30" s="107"/>
      <c r="F30" s="107"/>
      <c r="G30" s="107"/>
      <c r="H30" s="107"/>
      <c r="I30" s="107"/>
    </row>
    <row r="31" spans="1:11" ht="27" customHeight="1">
      <c r="A31" s="20"/>
      <c r="B31" s="20"/>
      <c r="C31" s="20"/>
      <c r="D31" s="20"/>
      <c r="E31" s="20"/>
      <c r="F31" s="20"/>
      <c r="G31" s="20"/>
      <c r="H31" s="20"/>
      <c r="I31" s="20"/>
    </row>
    <row r="32" spans="1:11">
      <c r="A32" s="34"/>
      <c r="B32" s="35"/>
      <c r="C32" s="35"/>
      <c r="D32" s="35"/>
      <c r="E32" s="35"/>
      <c r="F32" s="19"/>
    </row>
    <row r="33" spans="1:9">
      <c r="A33" s="36" t="s">
        <v>36</v>
      </c>
      <c r="B33" s="36"/>
      <c r="D33" s="36" t="s">
        <v>29</v>
      </c>
      <c r="E33" s="36"/>
      <c r="H33" s="36" t="s">
        <v>40</v>
      </c>
      <c r="I33" s="36"/>
    </row>
    <row r="34" spans="1:9">
      <c r="A34" s="37" t="s">
        <v>18</v>
      </c>
      <c r="B34" s="37"/>
      <c r="D34" s="37" t="s">
        <v>19</v>
      </c>
      <c r="E34" s="37"/>
      <c r="F34" s="14"/>
      <c r="H34" s="38" t="s">
        <v>38</v>
      </c>
      <c r="I34" s="38"/>
    </row>
    <row r="35" spans="1:9" ht="30" customHeight="1">
      <c r="A35" s="33" t="s">
        <v>35</v>
      </c>
      <c r="B35" s="33"/>
      <c r="D35" s="33" t="s">
        <v>53</v>
      </c>
      <c r="E35" s="33"/>
      <c r="H35" s="38" t="s">
        <v>39</v>
      </c>
      <c r="I35" s="38"/>
    </row>
  </sheetData>
  <mergeCells count="58">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2:E32"/>
    <mergeCell ref="A33:B33"/>
    <mergeCell ref="D33:E33"/>
    <mergeCell ref="H33:I33"/>
    <mergeCell ref="A34:B34"/>
    <mergeCell ref="D34:E34"/>
    <mergeCell ref="H34:I34"/>
  </mergeCells>
  <pageMargins left="0.7" right="0.7" top="0.75" bottom="0.75" header="0.3" footer="0.3"/>
  <pageSetup scale="59" fitToHeight="0"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K35"/>
  <sheetViews>
    <sheetView topLeftCell="A18" zoomScaleNormal="100" workbookViewId="0">
      <selection activeCell="G21" sqref="G21"/>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44</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52</v>
      </c>
      <c r="C4" s="69"/>
      <c r="D4" s="70"/>
      <c r="E4" s="12">
        <v>6398</v>
      </c>
      <c r="F4" s="71">
        <f>IFERROR((E4/E6),"")</f>
        <v>0.84462046204620467</v>
      </c>
      <c r="G4" s="12">
        <v>6398</v>
      </c>
      <c r="H4" s="71">
        <f>IFERROR((G4/G6),"")</f>
        <v>0.84462046204620467</v>
      </c>
      <c r="K4" s="13"/>
    </row>
    <row r="5" spans="1:11" ht="46.5" customHeight="1">
      <c r="A5" s="67"/>
      <c r="B5" s="91" t="s">
        <v>4</v>
      </c>
      <c r="C5" s="74"/>
      <c r="D5" s="75"/>
      <c r="E5" s="1" t="s">
        <v>21</v>
      </c>
      <c r="F5" s="72"/>
      <c r="G5" s="1" t="s">
        <v>25</v>
      </c>
      <c r="H5" s="72"/>
      <c r="I5" s="11"/>
    </row>
    <row r="6" spans="1:11" ht="36" customHeight="1" thickBot="1">
      <c r="A6" s="68"/>
      <c r="B6" s="90" t="s">
        <v>45</v>
      </c>
      <c r="C6" s="69"/>
      <c r="D6" s="70"/>
      <c r="E6" s="12">
        <v>7575</v>
      </c>
      <c r="F6" s="73"/>
      <c r="G6" s="12">
        <v>7575</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90" t="str">
        <f>B4</f>
        <v>(Total de personas educandas activas en la modalidad no escolarizada  presencial en el periodo t</v>
      </c>
      <c r="C9" s="69"/>
      <c r="D9" s="70"/>
      <c r="E9" s="12">
        <v>7413</v>
      </c>
      <c r="F9" s="71">
        <f>IFERROR((E9/E11),"")</f>
        <v>0.85997679814385153</v>
      </c>
      <c r="G9" s="12">
        <v>6492</v>
      </c>
      <c r="H9" s="71">
        <f>IFERROR((G9/G11),"")</f>
        <v>0.86467767714437938</v>
      </c>
    </row>
    <row r="10" spans="1:11" ht="47.25" customHeight="1">
      <c r="A10" s="85"/>
      <c r="B10" s="74" t="s">
        <v>4</v>
      </c>
      <c r="C10" s="74"/>
      <c r="D10" s="75"/>
      <c r="E10" s="1" t="s">
        <v>21</v>
      </c>
      <c r="F10" s="72"/>
      <c r="G10" s="1" t="s">
        <v>25</v>
      </c>
      <c r="H10" s="72"/>
    </row>
    <row r="11" spans="1:11" ht="36" customHeight="1" thickBot="1">
      <c r="A11" s="86"/>
      <c r="B11" s="69" t="str">
        <f>B6</f>
        <v>Total de personas educandas activas en el periodo t</v>
      </c>
      <c r="C11" s="69" t="s">
        <v>28</v>
      </c>
      <c r="D11" s="70" t="s">
        <v>28</v>
      </c>
      <c r="E11" s="12">
        <v>8620</v>
      </c>
      <c r="F11" s="73"/>
      <c r="G11" s="12">
        <v>7508</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(Total de personas educandas activas en la modalidad no escolarizada  presencial en el periodo t</v>
      </c>
      <c r="C14" s="69" t="s">
        <v>27</v>
      </c>
      <c r="D14" s="70" t="s">
        <v>27</v>
      </c>
      <c r="E14" s="12">
        <v>7413</v>
      </c>
      <c r="F14" s="71">
        <f>IFERROR((E14/E16),"")</f>
        <v>0.85997679814385153</v>
      </c>
      <c r="G14" s="12">
        <v>4065</v>
      </c>
      <c r="H14" s="71">
        <f>IFERROR((G14/G16),"")</f>
        <v>0.89754912784279095</v>
      </c>
    </row>
    <row r="15" spans="1:11" ht="48.75" customHeight="1">
      <c r="A15" s="67"/>
      <c r="B15" s="74" t="s">
        <v>4</v>
      </c>
      <c r="C15" s="74"/>
      <c r="D15" s="75"/>
      <c r="E15" s="1" t="s">
        <v>21</v>
      </c>
      <c r="F15" s="72"/>
      <c r="G15" s="1" t="s">
        <v>25</v>
      </c>
      <c r="H15" s="72"/>
    </row>
    <row r="16" spans="1:11" ht="36" customHeight="1" thickBot="1">
      <c r="A16" s="68"/>
      <c r="B16" s="69" t="str">
        <f>B6</f>
        <v>Total de personas educandas activas en el periodo t</v>
      </c>
      <c r="C16" s="69" t="s">
        <v>28</v>
      </c>
      <c r="D16" s="70" t="s">
        <v>28</v>
      </c>
      <c r="E16" s="12">
        <v>8620</v>
      </c>
      <c r="F16" s="73"/>
      <c r="G16" s="12">
        <v>4529</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(Total de personas educandas activas en la modalidad no escolarizada  presencial en el periodo t</v>
      </c>
      <c r="C19" s="69" t="s">
        <v>27</v>
      </c>
      <c r="D19" s="70" t="s">
        <v>27</v>
      </c>
      <c r="E19" s="12">
        <v>7413</v>
      </c>
      <c r="F19" s="71">
        <f>IFERROR((E19/E21),"")</f>
        <v>0.85997679814385153</v>
      </c>
      <c r="G19" s="12">
        <v>3547</v>
      </c>
      <c r="H19" s="71">
        <f>IFERROR((G19/G21),"")</f>
        <v>0.85039558858786857</v>
      </c>
    </row>
    <row r="20" spans="1:11" ht="45.75" customHeight="1">
      <c r="A20" s="67"/>
      <c r="B20" s="74" t="s">
        <v>4</v>
      </c>
      <c r="C20" s="74"/>
      <c r="D20" s="75"/>
      <c r="E20" s="1" t="s">
        <v>21</v>
      </c>
      <c r="F20" s="72"/>
      <c r="G20" s="1" t="s">
        <v>25</v>
      </c>
      <c r="H20" s="72"/>
      <c r="K20" s="15"/>
    </row>
    <row r="21" spans="1:11" ht="36" customHeight="1" thickBot="1">
      <c r="A21" s="68"/>
      <c r="B21" s="69" t="str">
        <f>B6</f>
        <v>Total de personas educandas activas en el periodo t</v>
      </c>
      <c r="C21" s="69" t="s">
        <v>28</v>
      </c>
      <c r="D21" s="70" t="s">
        <v>28</v>
      </c>
      <c r="E21" s="12">
        <v>8620</v>
      </c>
      <c r="F21" s="73"/>
      <c r="G21" s="12">
        <v>4171</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30">
        <f>IFERROR((C26/D26),"")</f>
        <v>0.84462046204620467</v>
      </c>
      <c r="C26" s="5">
        <f>E4</f>
        <v>6398</v>
      </c>
      <c r="D26" s="5">
        <f>E6</f>
        <v>7575</v>
      </c>
      <c r="E26" s="27">
        <f>IFERROR((G26/H26*100),"")</f>
        <v>84.462046204620464</v>
      </c>
      <c r="F26" s="16">
        <f>IFERROR((G26/H26),"")</f>
        <v>0.84462046204620467</v>
      </c>
      <c r="G26" s="23">
        <f>G4</f>
        <v>6398</v>
      </c>
      <c r="H26" s="23">
        <f>G6</f>
        <v>7575</v>
      </c>
      <c r="I26" s="55"/>
      <c r="J26" s="56"/>
    </row>
    <row r="27" spans="1:11">
      <c r="A27" s="8" t="s">
        <v>5</v>
      </c>
      <c r="B27" s="30">
        <f>IFERROR((C27/D27),"")</f>
        <v>0.85997679814385153</v>
      </c>
      <c r="C27" s="5">
        <f>E9</f>
        <v>7413</v>
      </c>
      <c r="D27" s="5">
        <f>E11</f>
        <v>8620</v>
      </c>
      <c r="E27" s="27">
        <f>IFERROR((G27/H27*100),"")</f>
        <v>86.46776771443794</v>
      </c>
      <c r="F27" s="16">
        <f>IFERROR((G27/H27),"")</f>
        <v>0.86467767714437938</v>
      </c>
      <c r="G27" s="7">
        <f>G9</f>
        <v>6492</v>
      </c>
      <c r="H27" s="23">
        <f>G11</f>
        <v>7508</v>
      </c>
      <c r="I27" s="57"/>
      <c r="J27" s="58"/>
    </row>
    <row r="28" spans="1:11">
      <c r="A28" s="8" t="s">
        <v>6</v>
      </c>
      <c r="B28" s="30">
        <f>IFERROR((C28/D28),"")</f>
        <v>0.85997679814385153</v>
      </c>
      <c r="C28" s="5">
        <f>E14</f>
        <v>7413</v>
      </c>
      <c r="D28" s="5">
        <f>E16</f>
        <v>8620</v>
      </c>
      <c r="E28" s="27">
        <f>IFERROR((G28/H28*100),"")</f>
        <v>89.754912784279099</v>
      </c>
      <c r="F28" s="16">
        <f>IFERROR((G28/H28),"")</f>
        <v>0.89754912784279095</v>
      </c>
      <c r="G28" s="23">
        <f>G14</f>
        <v>4065</v>
      </c>
      <c r="H28" s="23">
        <f>G16</f>
        <v>4529</v>
      </c>
      <c r="I28" s="57"/>
      <c r="J28" s="58"/>
    </row>
    <row r="29" spans="1:11" ht="17.25" thickBot="1">
      <c r="A29" s="9" t="s">
        <v>17</v>
      </c>
      <c r="B29" s="31">
        <f>IFERROR((C29/D29),"")</f>
        <v>0.85997679814385153</v>
      </c>
      <c r="C29" s="10">
        <f>E19</f>
        <v>7413</v>
      </c>
      <c r="D29" s="10">
        <f>E21</f>
        <v>8620</v>
      </c>
      <c r="E29" s="27">
        <f>IFERROR((G29/H29*100),"")</f>
        <v>85.039558858786862</v>
      </c>
      <c r="F29" s="16">
        <f>IFERROR((G29/H29),"")</f>
        <v>0.85039558858786857</v>
      </c>
      <c r="G29" s="22">
        <f>G19</f>
        <v>3547</v>
      </c>
      <c r="H29" s="22">
        <f>G21</f>
        <v>4171</v>
      </c>
      <c r="I29" s="57"/>
      <c r="J29" s="58"/>
    </row>
    <row r="30" spans="1:11" ht="45" customHeight="1">
      <c r="A30" s="29" t="s">
        <v>77</v>
      </c>
      <c r="B30" s="108" t="s">
        <v>82</v>
      </c>
      <c r="C30" s="108"/>
      <c r="D30" s="108"/>
      <c r="E30" s="108"/>
      <c r="F30" s="108"/>
      <c r="G30" s="108"/>
      <c r="H30" s="108"/>
      <c r="I30" s="108"/>
    </row>
    <row r="31" spans="1:11" ht="27.75" customHeight="1">
      <c r="A31" s="20"/>
      <c r="B31" s="20"/>
      <c r="C31" s="20"/>
      <c r="D31" s="20"/>
      <c r="E31" s="20"/>
      <c r="F31" s="20"/>
      <c r="G31" s="20"/>
      <c r="H31" s="20"/>
      <c r="I31" s="20"/>
    </row>
    <row r="33" spans="1:9">
      <c r="A33" s="36" t="s">
        <v>36</v>
      </c>
      <c r="B33" s="36"/>
      <c r="D33" s="36" t="s">
        <v>29</v>
      </c>
      <c r="E33" s="36"/>
      <c r="H33" s="36" t="s">
        <v>41</v>
      </c>
      <c r="I33" s="36"/>
    </row>
    <row r="34" spans="1:9">
      <c r="A34" s="37" t="s">
        <v>18</v>
      </c>
      <c r="B34" s="37"/>
      <c r="D34" s="37" t="s">
        <v>19</v>
      </c>
      <c r="E34" s="37"/>
      <c r="F34" s="14"/>
      <c r="H34" s="38" t="s">
        <v>38</v>
      </c>
      <c r="I34" s="38"/>
    </row>
    <row r="35" spans="1:9" ht="31.5" customHeight="1">
      <c r="A35" s="33" t="s">
        <v>35</v>
      </c>
      <c r="B35" s="33"/>
      <c r="D35" s="33" t="s">
        <v>53</v>
      </c>
      <c r="E35" s="33"/>
      <c r="H35" s="38" t="s">
        <v>42</v>
      </c>
      <c r="I35" s="38"/>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K35"/>
  <sheetViews>
    <sheetView topLeftCell="A17" zoomScaleNormal="100" workbookViewId="0">
      <selection activeCell="B30" sqref="B30:I30"/>
    </sheetView>
  </sheetViews>
  <sheetFormatPr baseColWidth="10" defaultColWidth="11.42578125" defaultRowHeight="16.5"/>
  <cols>
    <col min="1" max="1" width="23" style="2" customWidth="1"/>
    <col min="2" max="4" width="14.7109375" style="2" customWidth="1"/>
    <col min="5" max="6" width="18.5703125" style="2" customWidth="1"/>
    <col min="7" max="7" width="19" style="2" customWidth="1"/>
    <col min="8" max="8" width="14.7109375" style="2" customWidth="1"/>
    <col min="9" max="9" width="14.5703125" style="2" customWidth="1"/>
    <col min="10" max="10" width="11.42578125" style="2" hidden="1" customWidth="1"/>
    <col min="11" max="16384" width="11.42578125" style="2"/>
  </cols>
  <sheetData>
    <row r="1" spans="1:11" ht="43.5" customHeight="1" thickBot="1">
      <c r="A1" s="17"/>
      <c r="B1" s="87" t="s">
        <v>46</v>
      </c>
      <c r="C1" s="87"/>
      <c r="D1" s="87"/>
      <c r="E1" s="87"/>
      <c r="F1" s="87"/>
      <c r="G1" s="87"/>
      <c r="H1" s="28">
        <v>2024</v>
      </c>
    </row>
    <row r="2" spans="1:11" ht="50.25" customHeight="1" thickBot="1">
      <c r="A2" s="60" t="s">
        <v>0</v>
      </c>
      <c r="B2" s="88" t="s">
        <v>1</v>
      </c>
      <c r="C2" s="62"/>
      <c r="D2" s="62"/>
      <c r="E2" s="62"/>
      <c r="F2" s="62"/>
      <c r="G2" s="62"/>
      <c r="H2" s="63"/>
    </row>
    <row r="3" spans="1:11" ht="48" customHeight="1">
      <c r="A3" s="61"/>
      <c r="B3" s="89" t="s">
        <v>2</v>
      </c>
      <c r="C3" s="64"/>
      <c r="D3" s="65"/>
      <c r="E3" s="1" t="s">
        <v>20</v>
      </c>
      <c r="F3" s="1" t="s">
        <v>23</v>
      </c>
      <c r="G3" s="1" t="s">
        <v>25</v>
      </c>
      <c r="H3" s="1" t="s">
        <v>24</v>
      </c>
      <c r="I3" s="11"/>
      <c r="K3" s="13"/>
    </row>
    <row r="4" spans="1:11" ht="36" customHeight="1">
      <c r="A4" s="66" t="s">
        <v>3</v>
      </c>
      <c r="B4" s="90" t="s">
        <v>47</v>
      </c>
      <c r="C4" s="69"/>
      <c r="D4" s="70"/>
      <c r="E4" s="12">
        <v>17</v>
      </c>
      <c r="F4" s="109">
        <f>IFERROR((E4/E6),"")</f>
        <v>2.2442244224422443E-3</v>
      </c>
      <c r="G4" s="12">
        <v>17</v>
      </c>
      <c r="H4" s="71">
        <f>IFERROR((G4/G6),"")</f>
        <v>2.2442244224422443E-3</v>
      </c>
      <c r="K4" s="13"/>
    </row>
    <row r="5" spans="1:11" ht="46.5" customHeight="1">
      <c r="A5" s="67"/>
      <c r="B5" s="91" t="s">
        <v>4</v>
      </c>
      <c r="C5" s="74"/>
      <c r="D5" s="75"/>
      <c r="E5" s="1" t="s">
        <v>21</v>
      </c>
      <c r="F5" s="110"/>
      <c r="G5" s="1" t="s">
        <v>25</v>
      </c>
      <c r="H5" s="72"/>
      <c r="I5" s="11"/>
    </row>
    <row r="6" spans="1:11" ht="36" customHeight="1" thickBot="1">
      <c r="A6" s="68"/>
      <c r="B6" s="90" t="s">
        <v>45</v>
      </c>
      <c r="C6" s="69"/>
      <c r="D6" s="70"/>
      <c r="E6" s="12">
        <v>7575</v>
      </c>
      <c r="F6" s="111"/>
      <c r="G6" s="12">
        <v>7575</v>
      </c>
      <c r="H6" s="73"/>
    </row>
    <row r="7" spans="1:11" ht="36" customHeight="1" thickBot="1">
      <c r="A7" s="82" t="s">
        <v>0</v>
      </c>
      <c r="B7" s="62" t="s">
        <v>1</v>
      </c>
      <c r="C7" s="62"/>
      <c r="D7" s="62"/>
      <c r="E7" s="62"/>
      <c r="F7" s="62"/>
      <c r="G7" s="62"/>
      <c r="H7" s="63"/>
    </row>
    <row r="8" spans="1:11" ht="48.75" customHeight="1">
      <c r="A8" s="83"/>
      <c r="B8" s="64" t="s">
        <v>2</v>
      </c>
      <c r="C8" s="64"/>
      <c r="D8" s="65"/>
      <c r="E8" s="1" t="s">
        <v>20</v>
      </c>
      <c r="F8" s="1" t="s">
        <v>23</v>
      </c>
      <c r="G8" s="1" t="s">
        <v>25</v>
      </c>
      <c r="H8" s="1" t="s">
        <v>24</v>
      </c>
    </row>
    <row r="9" spans="1:11" ht="36" customHeight="1">
      <c r="A9" s="84" t="s">
        <v>5</v>
      </c>
      <c r="B9" s="69" t="str">
        <f>B4</f>
        <v>Total de personas educandas activas en la modalidad no escolarizada a distancia en el periodo t</v>
      </c>
      <c r="C9" s="69" t="s">
        <v>27</v>
      </c>
      <c r="D9" s="70" t="s">
        <v>27</v>
      </c>
      <c r="E9" s="12">
        <v>20</v>
      </c>
      <c r="F9" s="71">
        <f>IFERROR((E9/E11),"")</f>
        <v>2.3201856148491878E-3</v>
      </c>
      <c r="G9" s="12">
        <v>0</v>
      </c>
      <c r="H9" s="71">
        <f>IFERROR((G9/G11),"")</f>
        <v>0</v>
      </c>
    </row>
    <row r="10" spans="1:11" ht="47.25" customHeight="1">
      <c r="A10" s="85"/>
      <c r="B10" s="74" t="s">
        <v>4</v>
      </c>
      <c r="C10" s="74"/>
      <c r="D10" s="75"/>
      <c r="E10" s="1" t="s">
        <v>21</v>
      </c>
      <c r="F10" s="72"/>
      <c r="G10" s="1" t="s">
        <v>25</v>
      </c>
      <c r="H10" s="72"/>
    </row>
    <row r="11" spans="1:11" ht="36" customHeight="1" thickBot="1">
      <c r="A11" s="86"/>
      <c r="B11" s="69" t="str">
        <f>B6</f>
        <v>Total de personas educandas activas en el periodo t</v>
      </c>
      <c r="C11" s="69" t="s">
        <v>28</v>
      </c>
      <c r="D11" s="70" t="s">
        <v>28</v>
      </c>
      <c r="E11" s="12">
        <v>8620</v>
      </c>
      <c r="F11" s="73"/>
      <c r="G11" s="12">
        <v>7508</v>
      </c>
      <c r="H11" s="73"/>
    </row>
    <row r="12" spans="1:11" ht="36" customHeight="1" thickBot="1">
      <c r="A12" s="60" t="s">
        <v>0</v>
      </c>
      <c r="B12" s="62" t="s">
        <v>1</v>
      </c>
      <c r="C12" s="62"/>
      <c r="D12" s="62"/>
      <c r="E12" s="62"/>
      <c r="F12" s="62"/>
      <c r="G12" s="62"/>
      <c r="H12" s="63"/>
    </row>
    <row r="13" spans="1:11" ht="47.25" customHeight="1">
      <c r="A13" s="61"/>
      <c r="B13" s="64" t="s">
        <v>2</v>
      </c>
      <c r="C13" s="64"/>
      <c r="D13" s="65"/>
      <c r="E13" s="1" t="s">
        <v>20</v>
      </c>
      <c r="F13" s="1" t="s">
        <v>23</v>
      </c>
      <c r="G13" s="1" t="s">
        <v>25</v>
      </c>
      <c r="H13" s="1" t="s">
        <v>24</v>
      </c>
    </row>
    <row r="14" spans="1:11" ht="42" customHeight="1">
      <c r="A14" s="66" t="s">
        <v>6</v>
      </c>
      <c r="B14" s="69" t="str">
        <f>B4</f>
        <v>Total de personas educandas activas en la modalidad no escolarizada a distancia en el periodo t</v>
      </c>
      <c r="C14" s="69" t="s">
        <v>27</v>
      </c>
      <c r="D14" s="70" t="s">
        <v>27</v>
      </c>
      <c r="E14" s="12">
        <v>20</v>
      </c>
      <c r="F14" s="71">
        <f>IFERROR((E14/E16),"")</f>
        <v>2.3201856148491878E-3</v>
      </c>
      <c r="G14" s="12">
        <v>0</v>
      </c>
      <c r="H14" s="71">
        <f>IFERROR((G14/G16),"")</f>
        <v>0</v>
      </c>
    </row>
    <row r="15" spans="1:11" ht="48.75" customHeight="1">
      <c r="A15" s="67"/>
      <c r="B15" s="74" t="s">
        <v>4</v>
      </c>
      <c r="C15" s="74"/>
      <c r="D15" s="75"/>
      <c r="E15" s="1" t="s">
        <v>20</v>
      </c>
      <c r="F15" s="72"/>
      <c r="G15" s="1" t="s">
        <v>25</v>
      </c>
      <c r="H15" s="72"/>
    </row>
    <row r="16" spans="1:11" ht="36" customHeight="1" thickBot="1">
      <c r="A16" s="68"/>
      <c r="B16" s="69" t="str">
        <f>B6</f>
        <v>Total de personas educandas activas en el periodo t</v>
      </c>
      <c r="C16" s="69" t="s">
        <v>28</v>
      </c>
      <c r="D16" s="70" t="s">
        <v>28</v>
      </c>
      <c r="E16" s="12">
        <v>8620</v>
      </c>
      <c r="F16" s="73"/>
      <c r="G16" s="12">
        <v>4529</v>
      </c>
      <c r="H16" s="73"/>
    </row>
    <row r="17" spans="1:11" ht="36" customHeight="1" thickBot="1">
      <c r="A17" s="60" t="s">
        <v>0</v>
      </c>
      <c r="B17" s="62" t="s">
        <v>1</v>
      </c>
      <c r="C17" s="62"/>
      <c r="D17" s="62"/>
      <c r="E17" s="62"/>
      <c r="F17" s="62"/>
      <c r="G17" s="62"/>
      <c r="H17" s="63"/>
    </row>
    <row r="18" spans="1:11" ht="51.75" customHeight="1">
      <c r="A18" s="61"/>
      <c r="B18" s="64" t="s">
        <v>2</v>
      </c>
      <c r="C18" s="64"/>
      <c r="D18" s="65"/>
      <c r="E18" s="1" t="s">
        <v>20</v>
      </c>
      <c r="F18" s="1" t="s">
        <v>23</v>
      </c>
      <c r="G18" s="1" t="s">
        <v>25</v>
      </c>
      <c r="H18" s="1" t="s">
        <v>24</v>
      </c>
    </row>
    <row r="19" spans="1:11" ht="36" customHeight="1">
      <c r="A19" s="66" t="s">
        <v>17</v>
      </c>
      <c r="B19" s="69" t="str">
        <f>B4</f>
        <v>Total de personas educandas activas en la modalidad no escolarizada a distancia en el periodo t</v>
      </c>
      <c r="C19" s="69" t="s">
        <v>27</v>
      </c>
      <c r="D19" s="70" t="s">
        <v>27</v>
      </c>
      <c r="E19" s="12">
        <v>20</v>
      </c>
      <c r="F19" s="71">
        <f>IFERROR((E19/E21),"")</f>
        <v>2.3201856148491878E-3</v>
      </c>
      <c r="G19" s="12">
        <v>0</v>
      </c>
      <c r="H19" s="71">
        <f>IFERROR((G19/G21),"")</f>
        <v>0</v>
      </c>
    </row>
    <row r="20" spans="1:11" ht="45.75" customHeight="1">
      <c r="A20" s="67"/>
      <c r="B20" s="74" t="s">
        <v>4</v>
      </c>
      <c r="C20" s="74"/>
      <c r="D20" s="75"/>
      <c r="E20" s="1" t="s">
        <v>21</v>
      </c>
      <c r="F20" s="72"/>
      <c r="G20" s="1" t="s">
        <v>25</v>
      </c>
      <c r="H20" s="72"/>
      <c r="K20" s="15"/>
    </row>
    <row r="21" spans="1:11" ht="36" customHeight="1" thickBot="1">
      <c r="A21" s="68"/>
      <c r="B21" s="69" t="str">
        <f>B6</f>
        <v>Total de personas educandas activas en el periodo t</v>
      </c>
      <c r="C21" s="69" t="s">
        <v>28</v>
      </c>
      <c r="D21" s="70" t="s">
        <v>28</v>
      </c>
      <c r="E21" s="12">
        <v>8620</v>
      </c>
      <c r="F21" s="73"/>
      <c r="G21" s="12">
        <v>4171</v>
      </c>
      <c r="H21" s="73"/>
    </row>
    <row r="22" spans="1:11" ht="17.25" thickBot="1">
      <c r="A22" s="40" t="s">
        <v>22</v>
      </c>
      <c r="B22" s="41"/>
      <c r="C22" s="41"/>
      <c r="D22" s="41"/>
      <c r="E22" s="41"/>
      <c r="F22" s="41"/>
      <c r="G22" s="41"/>
      <c r="H22" s="41"/>
      <c r="I22" s="41"/>
      <c r="J22" s="42"/>
    </row>
    <row r="23" spans="1:11">
      <c r="A23" s="43" t="s">
        <v>7</v>
      </c>
      <c r="B23" s="44"/>
      <c r="C23" s="44"/>
      <c r="D23" s="44"/>
      <c r="E23" s="44"/>
      <c r="F23" s="44"/>
      <c r="G23" s="44"/>
      <c r="H23" s="44"/>
      <c r="I23" s="44"/>
      <c r="J23" s="45"/>
    </row>
    <row r="24" spans="1:11">
      <c r="A24" s="46" t="s">
        <v>0</v>
      </c>
      <c r="B24" s="48" t="s">
        <v>8</v>
      </c>
      <c r="C24" s="49"/>
      <c r="D24" s="50"/>
      <c r="E24" s="48" t="s">
        <v>9</v>
      </c>
      <c r="F24" s="49"/>
      <c r="G24" s="49"/>
      <c r="H24" s="50"/>
      <c r="I24" s="51" t="s">
        <v>10</v>
      </c>
      <c r="J24" s="52"/>
    </row>
    <row r="25" spans="1:11" ht="33">
      <c r="A25" s="47"/>
      <c r="B25" s="3" t="s">
        <v>11</v>
      </c>
      <c r="C25" s="3" t="s">
        <v>12</v>
      </c>
      <c r="D25" s="3" t="s">
        <v>13</v>
      </c>
      <c r="E25" s="3" t="s">
        <v>14</v>
      </c>
      <c r="F25" s="3"/>
      <c r="G25" s="3" t="s">
        <v>15</v>
      </c>
      <c r="H25" s="3" t="s">
        <v>16</v>
      </c>
      <c r="I25" s="53"/>
      <c r="J25" s="54"/>
    </row>
    <row r="26" spans="1:11">
      <c r="A26" s="8" t="s">
        <v>3</v>
      </c>
      <c r="B26" s="27">
        <f>IFERROR((C26/D26*100),"")</f>
        <v>0.22442244224422445</v>
      </c>
      <c r="C26" s="21">
        <f>E4</f>
        <v>17</v>
      </c>
      <c r="D26" s="5">
        <f>E6</f>
        <v>7575</v>
      </c>
      <c r="E26" s="27">
        <f>IFERROR((G26/H26*100),"")</f>
        <v>0.22442244224422445</v>
      </c>
      <c r="F26" s="32">
        <f>IFERROR((G26/H26),"")</f>
        <v>2.2442244224422443E-3</v>
      </c>
      <c r="G26" s="23">
        <f>G4</f>
        <v>17</v>
      </c>
      <c r="H26" s="23">
        <f>G6</f>
        <v>7575</v>
      </c>
      <c r="I26" s="55"/>
      <c r="J26" s="56"/>
    </row>
    <row r="27" spans="1:11">
      <c r="A27" s="8" t="s">
        <v>5</v>
      </c>
      <c r="B27" s="27">
        <f>IFERROR((C27/D27*100),"")</f>
        <v>0.23201856148491878</v>
      </c>
      <c r="C27" s="5">
        <f>E9</f>
        <v>20</v>
      </c>
      <c r="D27" s="5">
        <f>E11</f>
        <v>8620</v>
      </c>
      <c r="E27" s="27">
        <f>IFERROR((G27/H27*100),"")</f>
        <v>0</v>
      </c>
      <c r="F27" s="32">
        <f>IFERROR((G27/H27),"")</f>
        <v>0</v>
      </c>
      <c r="G27" s="7">
        <f>G9</f>
        <v>0</v>
      </c>
      <c r="H27" s="7">
        <f>G11</f>
        <v>7508</v>
      </c>
      <c r="I27" s="57"/>
      <c r="J27" s="58"/>
    </row>
    <row r="28" spans="1:11">
      <c r="A28" s="8" t="s">
        <v>6</v>
      </c>
      <c r="B28" s="27">
        <f>IFERROR((C28/D28*100),"")</f>
        <v>0.23201856148491878</v>
      </c>
      <c r="C28" s="5">
        <f>E14</f>
        <v>20</v>
      </c>
      <c r="D28" s="5">
        <f>E16</f>
        <v>8620</v>
      </c>
      <c r="E28" s="27">
        <f>IFERROR((G28/H28*100),"")</f>
        <v>0</v>
      </c>
      <c r="F28" s="32">
        <f>IFERROR((G28/H28),"")</f>
        <v>0</v>
      </c>
      <c r="G28" s="23">
        <f>G14</f>
        <v>0</v>
      </c>
      <c r="H28" s="23">
        <f>G16</f>
        <v>4529</v>
      </c>
      <c r="I28" s="57"/>
      <c r="J28" s="58"/>
    </row>
    <row r="29" spans="1:11" ht="17.25" thickBot="1">
      <c r="A29" s="9" t="s">
        <v>17</v>
      </c>
      <c r="B29" s="26">
        <f>IFERROR((C29/D29*100),"")</f>
        <v>0.23201856148491878</v>
      </c>
      <c r="C29" s="10">
        <f>E19</f>
        <v>20</v>
      </c>
      <c r="D29" s="10">
        <f>E21</f>
        <v>8620</v>
      </c>
      <c r="E29" s="26">
        <f>IFERROR((G29/H29*100),"")</f>
        <v>0</v>
      </c>
      <c r="F29" s="32">
        <f>IFERROR((G29/H29),"")</f>
        <v>0</v>
      </c>
      <c r="G29" s="22">
        <f>G19</f>
        <v>0</v>
      </c>
      <c r="H29" s="22">
        <f>G21</f>
        <v>4171</v>
      </c>
      <c r="I29" s="57"/>
      <c r="J29" s="58"/>
    </row>
    <row r="30" spans="1:11" ht="48.75" customHeight="1">
      <c r="A30" s="29" t="s">
        <v>77</v>
      </c>
      <c r="B30" s="108" t="s">
        <v>83</v>
      </c>
      <c r="C30" s="108"/>
      <c r="D30" s="108"/>
      <c r="E30" s="108"/>
      <c r="F30" s="108"/>
      <c r="G30" s="108"/>
      <c r="H30" s="108"/>
      <c r="I30" s="108"/>
    </row>
    <row r="31" spans="1:11" ht="12.75" customHeight="1">
      <c r="A31" s="20"/>
      <c r="B31" s="20"/>
      <c r="C31" s="20"/>
      <c r="D31" s="20"/>
      <c r="E31" s="20"/>
      <c r="F31" s="20"/>
      <c r="G31" s="20"/>
      <c r="H31" s="20"/>
      <c r="I31" s="20"/>
    </row>
    <row r="33" spans="1:9">
      <c r="A33" s="36" t="s">
        <v>36</v>
      </c>
      <c r="B33" s="36"/>
      <c r="D33" s="36" t="s">
        <v>29</v>
      </c>
      <c r="E33" s="36"/>
      <c r="H33" s="36" t="s">
        <v>41</v>
      </c>
      <c r="I33" s="36"/>
    </row>
    <row r="34" spans="1:9">
      <c r="A34" s="37" t="s">
        <v>18</v>
      </c>
      <c r="B34" s="37"/>
      <c r="D34" s="37" t="s">
        <v>19</v>
      </c>
      <c r="E34" s="37"/>
      <c r="F34" s="14"/>
      <c r="H34" s="38" t="s">
        <v>38</v>
      </c>
      <c r="I34" s="38"/>
    </row>
    <row r="35" spans="1:9" ht="34.5" customHeight="1">
      <c r="A35" s="33" t="s">
        <v>35</v>
      </c>
      <c r="B35" s="33"/>
      <c r="D35" s="33" t="s">
        <v>53</v>
      </c>
      <c r="E35" s="33"/>
      <c r="H35" s="38" t="s">
        <v>42</v>
      </c>
      <c r="I35" s="38"/>
    </row>
  </sheetData>
  <mergeCells count="57">
    <mergeCell ref="B1:G1"/>
    <mergeCell ref="A2:A3"/>
    <mergeCell ref="B2:H2"/>
    <mergeCell ref="B3:D3"/>
    <mergeCell ref="A4:A6"/>
    <mergeCell ref="B4:D4"/>
    <mergeCell ref="F4:F6"/>
    <mergeCell ref="H4:H6"/>
    <mergeCell ref="B5:D5"/>
    <mergeCell ref="B6:D6"/>
    <mergeCell ref="A7:A8"/>
    <mergeCell ref="B7:H7"/>
    <mergeCell ref="B8:D8"/>
    <mergeCell ref="A9:A11"/>
    <mergeCell ref="B9:D9"/>
    <mergeCell ref="F9:F11"/>
    <mergeCell ref="H9:H11"/>
    <mergeCell ref="B10:D10"/>
    <mergeCell ref="B11:D11"/>
    <mergeCell ref="A12:A13"/>
    <mergeCell ref="B12:H12"/>
    <mergeCell ref="B13:D13"/>
    <mergeCell ref="A14:A16"/>
    <mergeCell ref="B14:D14"/>
    <mergeCell ref="F14:F16"/>
    <mergeCell ref="H14:H16"/>
    <mergeCell ref="B15:D15"/>
    <mergeCell ref="B16:D16"/>
    <mergeCell ref="A17:A18"/>
    <mergeCell ref="B17:H17"/>
    <mergeCell ref="B18:D18"/>
    <mergeCell ref="A19:A21"/>
    <mergeCell ref="B19:D19"/>
    <mergeCell ref="F19:F21"/>
    <mergeCell ref="H19:H21"/>
    <mergeCell ref="B20:D20"/>
    <mergeCell ref="B21:D21"/>
    <mergeCell ref="B30:I30"/>
    <mergeCell ref="A22:J22"/>
    <mergeCell ref="A23:J23"/>
    <mergeCell ref="A24:A25"/>
    <mergeCell ref="B24:D24"/>
    <mergeCell ref="E24:H24"/>
    <mergeCell ref="I24:J25"/>
    <mergeCell ref="I26:J26"/>
    <mergeCell ref="I27:J27"/>
    <mergeCell ref="I28:J28"/>
    <mergeCell ref="I29:J29"/>
    <mergeCell ref="A35:B35"/>
    <mergeCell ref="D35:E35"/>
    <mergeCell ref="H35:I35"/>
    <mergeCell ref="A33:B33"/>
    <mergeCell ref="D33:E33"/>
    <mergeCell ref="H33:I33"/>
    <mergeCell ref="A34:B34"/>
    <mergeCell ref="D34:E34"/>
    <mergeCell ref="H34:I34"/>
  </mergeCells>
  <pageMargins left="0.23622047244094491" right="0.23622047244094491" top="0.15748031496062992" bottom="0.15748031496062992" header="0.31496062992125984" footer="0.31496062992125984"/>
  <pageSetup scale="67" fitToHeight="0"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1_anual</vt:lpstr>
      <vt:lpstr>2_anual</vt:lpstr>
      <vt:lpstr>3_anual</vt:lpstr>
      <vt:lpstr>4_anual</vt:lpstr>
      <vt:lpstr>5</vt:lpstr>
      <vt:lpstr>6</vt:lpstr>
      <vt:lpstr>7</vt:lpstr>
      <vt:lpstr>8</vt:lpstr>
      <vt:lpstr>9</vt:lpstr>
      <vt:lpstr>10</vt:lpstr>
      <vt:lpstr>11</vt:lpstr>
      <vt:lpstr>12</vt:lpstr>
      <vt:lpstr>'1_anual'!Área_de_impresión</vt:lpstr>
      <vt:lpstr>'10'!Área_de_impresión</vt:lpstr>
      <vt:lpstr>'11'!Área_de_impresión</vt:lpstr>
      <vt:lpstr>'12'!Área_de_impresión</vt:lpstr>
      <vt:lpstr>'2_anual'!Área_de_impresión</vt:lpstr>
      <vt:lpstr>'3_anual'!Área_de_impresión</vt:lpstr>
      <vt:lpstr>'4_anual'!Área_de_impresión</vt:lpstr>
      <vt:lpstr>'5'!Área_de_impresión</vt:lpstr>
      <vt:lpstr>'6'!Área_de_impresión</vt:lpstr>
      <vt:lpstr>'7'!Área_de_impresión</vt:lpstr>
      <vt:lpstr>'8'!Área_de_impresión</vt:lpstr>
      <vt:lpstr>'9'!Área_de_impresión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puc</dc:creator>
  <cp:keywords/>
  <dc:description/>
  <cp:lastModifiedBy>Jose Camilo Reyes Escamilla</cp:lastModifiedBy>
  <cp:revision/>
  <cp:lastPrinted>2025-01-14T15:15:20Z</cp:lastPrinted>
  <dcterms:created xsi:type="dcterms:W3CDTF">2016-11-15T00:39:02Z</dcterms:created>
  <dcterms:modified xsi:type="dcterms:W3CDTF">2025-01-15T14:19:30Z</dcterms:modified>
  <cp:category/>
  <cp:contentStatus/>
</cp:coreProperties>
</file>